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6" activeTab="2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<sst xmlns="http://schemas.openxmlformats.org/spreadsheetml/2006/main" count="278" uniqueCount="95">
  <si>
    <t>ИНФОРМАЦИЯ О НАЧИСЛЕННЫХ, СОБРАННЫХ И ИЗРАСХОДОВАННЫХ СРЕДСТВАХ  ПО СОСТОЯНИЮ НА 31.12.2017 г</t>
  </si>
  <si>
    <t>№ п/п</t>
  </si>
  <si>
    <t>Адрес</t>
  </si>
  <si>
    <t>Услуга</t>
  </si>
  <si>
    <t>Задолж-ть на 01.01.2017 г</t>
  </si>
  <si>
    <t>остаток средств на 01.01.2017 г.</t>
  </si>
  <si>
    <t>Начислено</t>
  </si>
  <si>
    <t>Оплачено</t>
  </si>
  <si>
    <t>Израсходовано</t>
  </si>
  <si>
    <t>Остаток на 31.12.2017 г</t>
  </si>
  <si>
    <t>Задолженность на  31.12.2017 г</t>
  </si>
  <si>
    <t>Дата заключения договора</t>
  </si>
  <si>
    <t>Улица</t>
  </si>
  <si>
    <t>Дом</t>
  </si>
  <si>
    <t>Транспортная</t>
  </si>
  <si>
    <t>01.05.2012 г.</t>
  </si>
  <si>
    <t xml:space="preserve">Ремонт жилья </t>
  </si>
  <si>
    <t>Узлы учета</t>
  </si>
  <si>
    <t>Капитальный ремонт</t>
  </si>
  <si>
    <t xml:space="preserve">Ремонт жилья:субабоненты </t>
  </si>
  <si>
    <t>Узлы учета: субабоненты</t>
  </si>
  <si>
    <t>Доп.статья:субабоненты</t>
  </si>
  <si>
    <t>ИТОГО  РЕМОНТ ЖИЛЬЯ</t>
  </si>
  <si>
    <t>Техническое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</si>
  <si>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</si>
  <si>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</si>
  <si>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</si>
  <si>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</si>
  <si>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</si>
  <si>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</si>
  <si>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</si>
  <si>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</si>
  <si>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</si>
  <si>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</si>
  <si>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ХВ снабжение (СОИД)</t>
  </si>
  <si>
    <t>Эл.снабжение (СОИД)</t>
  </si>
  <si>
    <t>Содержание газовых сетей</t>
  </si>
  <si>
    <t>ТБО</t>
  </si>
  <si>
    <t>Уборка придомовой территории</t>
  </si>
  <si>
    <t>Управление МКД</t>
  </si>
  <si>
    <t>Антенна</t>
  </si>
  <si>
    <t>Май 2017</t>
  </si>
  <si>
    <t>Вид работ</t>
  </si>
  <si>
    <t>Место проведения работ</t>
  </si>
  <si>
    <t>Сумма</t>
  </si>
  <si>
    <t>ремонт цоколя</t>
  </si>
  <si>
    <t>Транспортная, 57</t>
  </si>
  <si>
    <t>ИТОГО</t>
  </si>
  <si>
    <t>Август 2017 г</t>
  </si>
  <si>
    <t>перенавеска водосточных труб с автовышки</t>
  </si>
  <si>
    <t>Декабрь 2017 г</t>
  </si>
  <si>
    <t>смена трубопровода ф 25 мм (ЦО п/п)</t>
  </si>
  <si>
    <t xml:space="preserve">кв. 24-27 </t>
  </si>
  <si>
    <t>ВСЕГО</t>
  </si>
  <si>
    <t>Январь 2017 г.</t>
  </si>
  <si>
    <t>Т/о УУТЭ ЦО</t>
  </si>
  <si>
    <t>Т/о общедомовых приборов учета электроэнергии</t>
  </si>
  <si>
    <t>ППР электрооборудования</t>
  </si>
  <si>
    <t>обход и осмотр подвала и инженерных коммуникаций</t>
  </si>
  <si>
    <t>периодический осмотр вентканалов и дымоходов</t>
  </si>
  <si>
    <t>кв.7,24,29,30,40,47,66,72,76,80,86,94,95,96,98</t>
  </si>
  <si>
    <t>Февраль 2017 г.</t>
  </si>
  <si>
    <t>спил и обрезка ветвей деревьев</t>
  </si>
  <si>
    <t>Март 2017</t>
  </si>
  <si>
    <t>Апрель 2017</t>
  </si>
  <si>
    <t>слив воды из системы</t>
  </si>
  <si>
    <t>закрытие отопительного периода</t>
  </si>
  <si>
    <t>установка антимагнитной пломбы в квартире и обследование электросчетчика</t>
  </si>
  <si>
    <t>кв.32</t>
  </si>
  <si>
    <t>благоустройство придомовой территории (окраска деревьев и бордюров)</t>
  </si>
  <si>
    <t>Июнь 2017 г</t>
  </si>
  <si>
    <t>Июль 2017 г</t>
  </si>
  <si>
    <t>гидравлические испытания внутридомовой системы ЦО</t>
  </si>
  <si>
    <t>ППР ВРУ</t>
  </si>
  <si>
    <t>перенавеска водосточных труб</t>
  </si>
  <si>
    <t>ремонт э/освещения над подъездом жилого дома</t>
  </si>
  <si>
    <t>5—й, 6-й подъезд</t>
  </si>
  <si>
    <t>дезинсекция подвальных помещений</t>
  </si>
  <si>
    <t>Сентябрь 2017 г</t>
  </si>
  <si>
    <t>очистка воронок водосточных труб от мусора</t>
  </si>
  <si>
    <t>промывка системы ЦО</t>
  </si>
  <si>
    <t>Октябрь 2017 г</t>
  </si>
  <si>
    <t>ликвидация воздушных пробок в стояках</t>
  </si>
  <si>
    <t>кв.2,6,10,14,18,1,5,9,13,17,21,24,27,30,33,51,54,57,60,63,52,55,58,61,66,83,87,91,95,99,84,88,92,96,100</t>
  </si>
  <si>
    <t>осмотр вентиляционных и дымовых каналов</t>
  </si>
  <si>
    <t>кв. 23,24,25,26,31,32,44,55,59,61,8,11,12,20,35,37,38,41</t>
  </si>
  <si>
    <t>кв. 62,66,71,73,75,76,77,81,84,85,86</t>
  </si>
  <si>
    <t>ремонт мягкой кровли отдельными местами (не примыкания) огрунтовка</t>
  </si>
  <si>
    <t>кв. 65</t>
  </si>
  <si>
    <t>Ноябрь 2017 г</t>
  </si>
  <si>
    <t>кв. 49,65,70,88,89</t>
  </si>
  <si>
    <t>осмотр вентиляционных и дымовых каналов (на подключение газового оборудования)</t>
  </si>
  <si>
    <t>кв. 73</t>
  </si>
  <si>
    <t>кв. 18</t>
  </si>
  <si>
    <t>ремонт электроосвещения над подъездом (смена ламп)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</si>
</sst>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10"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0" borderId="0" xfId="0" applyFont="1" applyFill="1" applyAlignment="1">
      <alignment/>
    </xf>
    <xf numFmtId="164" fontId="2" fillId="0" borderId="1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/>
    </xf>
    <xf numFmtId="164" fontId="2" fillId="0" borderId="1" xfId="0" applyFont="1" applyFill="1" applyBorder="1" applyAlignment="1">
      <alignment wrapText="1"/>
    </xf>
    <xf numFmtId="166" fontId="3" fillId="0" borderId="1" xfId="0" applyNumberFormat="1" applyFont="1" applyFill="1" applyBorder="1" applyAlignment="1">
      <alignment horizontal="center"/>
    </xf>
    <xf numFmtId="166" fontId="2" fillId="0" borderId="0" xfId="0" applyNumberFormat="1" applyFont="1" applyFill="1" applyAlignment="1">
      <alignment/>
    </xf>
    <xf numFmtId="164" fontId="3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/>
    </xf>
    <xf numFmtId="164" fontId="1" fillId="0" borderId="1" xfId="0" applyFont="1" applyFill="1" applyBorder="1" applyAlignment="1">
      <alignment horizontal="justify"/>
    </xf>
    <xf numFmtId="164" fontId="3" fillId="0" borderId="1" xfId="0" applyNumberFormat="1" applyFont="1" applyFill="1" applyBorder="1" applyAlignment="1">
      <alignment horizontal="justify"/>
    </xf>
    <xf numFmtId="164" fontId="4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justify"/>
    </xf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 wrapText="1"/>
    </xf>
    <xf numFmtId="164" fontId="6" fillId="2" borderId="1" xfId="0" applyFont="1" applyFill="1" applyBorder="1" applyAlignment="1">
      <alignment horizontal="center"/>
    </xf>
    <xf numFmtId="164" fontId="0" fillId="0" borderId="1" xfId="0" applyBorder="1" applyAlignment="1">
      <alignment/>
    </xf>
    <xf numFmtId="164" fontId="7" fillId="3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/>
    </xf>
    <xf numFmtId="164" fontId="4" fillId="0" borderId="1" xfId="0" applyFont="1" applyBorder="1" applyAlignment="1">
      <alignment horizontal="justify"/>
    </xf>
    <xf numFmtId="164" fontId="6" fillId="0" borderId="0" xfId="0" applyFont="1" applyFill="1" applyAlignment="1">
      <alignment horizontal="center"/>
    </xf>
    <xf numFmtId="164" fontId="6" fillId="2" borderId="0" xfId="0" applyFont="1" applyFill="1" applyAlignment="1">
      <alignment horizontal="center"/>
    </xf>
    <xf numFmtId="164" fontId="0" fillId="0" borderId="0" xfId="0" applyAlignment="1">
      <alignment horizontal="center" wrapText="1"/>
    </xf>
    <xf numFmtId="164" fontId="1" fillId="0" borderId="1" xfId="0" applyFont="1" applyFill="1" applyBorder="1" applyAlignment="1">
      <alignment horizontal="left" wrapText="1"/>
    </xf>
    <xf numFmtId="164" fontId="6" fillId="2" borderId="1" xfId="0" applyFont="1" applyFill="1" applyBorder="1" applyAlignment="1">
      <alignment horizontal="center" wrapText="1"/>
    </xf>
    <xf numFmtId="164" fontId="6" fillId="0" borderId="0" xfId="0" applyFont="1" applyFill="1" applyAlignment="1">
      <alignment horizontal="center" wrapText="1"/>
    </xf>
    <xf numFmtId="164" fontId="5" fillId="0" borderId="0" xfId="0" applyNumberFormat="1" applyFont="1" applyBorder="1" applyAlignment="1">
      <alignment horizontal="center" wrapText="1"/>
    </xf>
    <xf numFmtId="164" fontId="6" fillId="2" borderId="0" xfId="0" applyFon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7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107">
          <cell r="E107">
            <v>31356.37</v>
          </cell>
          <cell r="F107">
            <v>190629.36</v>
          </cell>
          <cell r="G107">
            <v>285098.16</v>
          </cell>
          <cell r="H107">
            <v>287567.51999999996</v>
          </cell>
          <cell r="I107">
            <v>169552.84</v>
          </cell>
          <cell r="J107">
            <v>308644.0399999999</v>
          </cell>
          <cell r="K107">
            <v>28887.01000000001</v>
          </cell>
        </row>
        <row r="108"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E109">
            <v>-157.82</v>
          </cell>
          <cell r="F109">
            <v>-66635.65</v>
          </cell>
          <cell r="G109">
            <v>0</v>
          </cell>
          <cell r="H109">
            <v>0</v>
          </cell>
          <cell r="I109">
            <v>0</v>
          </cell>
          <cell r="J109">
            <v>-66635.65</v>
          </cell>
          <cell r="K109">
            <v>-157.82</v>
          </cell>
        </row>
        <row r="110"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E112">
            <v>0</v>
          </cell>
          <cell r="F112">
            <v>11520</v>
          </cell>
          <cell r="G112">
            <v>0</v>
          </cell>
          <cell r="H112">
            <v>0</v>
          </cell>
          <cell r="I112">
            <v>0</v>
          </cell>
          <cell r="J112">
            <v>11520</v>
          </cell>
          <cell r="K112">
            <v>0</v>
          </cell>
        </row>
        <row r="114">
          <cell r="E114">
            <v>14361.46</v>
          </cell>
          <cell r="F114">
            <v>-44531.54</v>
          </cell>
          <cell r="G114">
            <v>95981.04</v>
          </cell>
          <cell r="H114">
            <v>96806.76</v>
          </cell>
          <cell r="I114">
            <v>91180.36000000002</v>
          </cell>
          <cell r="J114">
            <v>-38905.14000000002</v>
          </cell>
          <cell r="K114">
            <v>13535.740000000005</v>
          </cell>
        </row>
        <row r="115">
          <cell r="E115">
            <v>10070.94</v>
          </cell>
          <cell r="F115">
            <v>-10070.94</v>
          </cell>
          <cell r="G115">
            <v>98498.15999999997</v>
          </cell>
          <cell r="H115">
            <v>99345.60999999999</v>
          </cell>
          <cell r="I115">
            <v>98498.15999999997</v>
          </cell>
          <cell r="J115">
            <v>-9223.48999999999</v>
          </cell>
          <cell r="K115">
            <v>9223.48999999999</v>
          </cell>
        </row>
        <row r="116">
          <cell r="E116">
            <v>1739.46</v>
          </cell>
          <cell r="F116">
            <v>-1246.46</v>
          </cell>
          <cell r="G116">
            <v>32832.72000000001</v>
          </cell>
          <cell r="H116">
            <v>33115.19</v>
          </cell>
          <cell r="I116">
            <v>19010</v>
          </cell>
          <cell r="J116">
            <v>12858.730000000003</v>
          </cell>
          <cell r="K116">
            <v>1456.9900000000052</v>
          </cell>
        </row>
        <row r="117">
          <cell r="E117">
            <v>1421.17</v>
          </cell>
          <cell r="F117">
            <v>-1430.94</v>
          </cell>
          <cell r="G117">
            <v>24624.480000000007</v>
          </cell>
          <cell r="H117">
            <v>24836.41</v>
          </cell>
          <cell r="I117">
            <v>24629.919999999995</v>
          </cell>
          <cell r="J117">
            <v>-1224.4499999999935</v>
          </cell>
          <cell r="K117">
            <v>1209.2400000000089</v>
          </cell>
        </row>
        <row r="118">
          <cell r="E118">
            <v>696.77</v>
          </cell>
          <cell r="F118">
            <v>-18263.26</v>
          </cell>
          <cell r="G118">
            <v>5581.56</v>
          </cell>
          <cell r="H118">
            <v>5629.58</v>
          </cell>
          <cell r="I118">
            <v>5915.04</v>
          </cell>
          <cell r="J118">
            <v>-18548.719999999998</v>
          </cell>
          <cell r="K118">
            <v>648.75</v>
          </cell>
        </row>
        <row r="119">
          <cell r="E119">
            <v>20.46</v>
          </cell>
          <cell r="F119">
            <v>745.16</v>
          </cell>
          <cell r="G119">
            <v>164.16000000000005</v>
          </cell>
          <cell r="H119">
            <v>165.57</v>
          </cell>
          <cell r="I119">
            <v>0</v>
          </cell>
          <cell r="J119">
            <v>910.73</v>
          </cell>
          <cell r="K119">
            <v>19.050000000000068</v>
          </cell>
        </row>
        <row r="120">
          <cell r="E120">
            <v>4857.94</v>
          </cell>
          <cell r="F120">
            <v>-4857.94</v>
          </cell>
          <cell r="G120">
            <v>51985.149999999994</v>
          </cell>
          <cell r="H120">
            <v>52432.40999999999</v>
          </cell>
          <cell r="I120">
            <v>51985.149999999994</v>
          </cell>
          <cell r="J120">
            <v>-4410.680000000008</v>
          </cell>
          <cell r="K120">
            <v>4410.680000000008</v>
          </cell>
        </row>
        <row r="121">
          <cell r="E121">
            <v>2391.17</v>
          </cell>
          <cell r="F121">
            <v>-68097.64</v>
          </cell>
          <cell r="G121">
            <v>19152.39</v>
          </cell>
          <cell r="H121">
            <v>19317.190000000002</v>
          </cell>
          <cell r="I121">
            <v>36411.20248</v>
          </cell>
          <cell r="J121">
            <v>-85191.65247999999</v>
          </cell>
          <cell r="K121">
            <v>2226.3699999999953</v>
          </cell>
        </row>
        <row r="122">
          <cell r="E122">
            <v>621.65</v>
          </cell>
          <cell r="F122">
            <v>-19542</v>
          </cell>
          <cell r="G122">
            <v>4979.640000000002</v>
          </cell>
          <cell r="H122">
            <v>5022.45</v>
          </cell>
          <cell r="I122">
            <v>15853.59</v>
          </cell>
          <cell r="J122">
            <v>-30373.14</v>
          </cell>
          <cell r="K122">
            <v>578.840000000002</v>
          </cell>
        </row>
        <row r="124">
          <cell r="E124">
            <v>2156.03</v>
          </cell>
          <cell r="F124">
            <v>-1962.06</v>
          </cell>
          <cell r="G124">
            <v>0</v>
          </cell>
          <cell r="H124">
            <v>484.46</v>
          </cell>
          <cell r="I124">
            <v>0</v>
          </cell>
          <cell r="J124">
            <v>-1477.6</v>
          </cell>
          <cell r="K124">
            <v>1671.5700000000002</v>
          </cell>
        </row>
        <row r="125">
          <cell r="E125">
            <v>0</v>
          </cell>
          <cell r="F125">
            <v>0</v>
          </cell>
          <cell r="G125">
            <v>15203.309999999998</v>
          </cell>
          <cell r="H125">
            <v>18673.680000000004</v>
          </cell>
          <cell r="I125">
            <v>15203.309999999998</v>
          </cell>
          <cell r="J125">
            <v>3470.3700000000063</v>
          </cell>
          <cell r="K125">
            <v>-3470.3700000000063</v>
          </cell>
        </row>
        <row r="126">
          <cell r="E126">
            <v>0</v>
          </cell>
          <cell r="F126">
            <v>0</v>
          </cell>
          <cell r="G126">
            <v>46634.04</v>
          </cell>
          <cell r="H126">
            <v>39434.86</v>
          </cell>
          <cell r="I126">
            <v>46634.04</v>
          </cell>
          <cell r="J126">
            <v>-7199.18</v>
          </cell>
          <cell r="K126">
            <v>7199.18</v>
          </cell>
        </row>
        <row r="127">
          <cell r="E127">
            <v>1756.97</v>
          </cell>
          <cell r="F127">
            <v>-1756.97</v>
          </cell>
          <cell r="G127">
            <v>19154.4</v>
          </cell>
          <cell r="H127">
            <v>19242.27</v>
          </cell>
          <cell r="I127">
            <v>19154.4</v>
          </cell>
          <cell r="J127">
            <v>-1669.1000000000022</v>
          </cell>
          <cell r="K127">
            <v>1669.1000000000022</v>
          </cell>
        </row>
        <row r="128">
          <cell r="E128">
            <v>11594.08</v>
          </cell>
          <cell r="F128">
            <v>-11594.08</v>
          </cell>
          <cell r="G128">
            <v>102876.60000000002</v>
          </cell>
          <cell r="H128">
            <v>103976.42000000003</v>
          </cell>
          <cell r="I128">
            <v>102876.60000000002</v>
          </cell>
          <cell r="J128">
            <v>-10494.259999999995</v>
          </cell>
          <cell r="K128">
            <v>10494.259999999995</v>
          </cell>
        </row>
        <row r="129">
          <cell r="E129">
            <v>15183.36</v>
          </cell>
          <cell r="F129">
            <v>-15183.36</v>
          </cell>
          <cell r="G129">
            <v>136803</v>
          </cell>
          <cell r="H129">
            <v>138028.14</v>
          </cell>
          <cell r="I129">
            <v>136803</v>
          </cell>
          <cell r="J129">
            <v>-13958.219999999987</v>
          </cell>
          <cell r="K129">
            <v>13958.219999999972</v>
          </cell>
        </row>
        <row r="130">
          <cell r="E130">
            <v>12457.87</v>
          </cell>
          <cell r="F130">
            <v>-12457.87</v>
          </cell>
          <cell r="G130">
            <v>112725.71999999999</v>
          </cell>
          <cell r="H130">
            <v>113712.24000000002</v>
          </cell>
          <cell r="I130">
            <v>112725.71999999999</v>
          </cell>
          <cell r="J130">
            <v>-11471.349999999962</v>
          </cell>
          <cell r="K130">
            <v>11471.349999999962</v>
          </cell>
        </row>
        <row r="131">
          <cell r="E131">
            <v>1953.04</v>
          </cell>
          <cell r="F131">
            <v>-1953.04</v>
          </cell>
          <cell r="G131">
            <v>13218.839999999997</v>
          </cell>
          <cell r="H131">
            <v>13126.96</v>
          </cell>
          <cell r="I131">
            <v>13218.839999999997</v>
          </cell>
          <cell r="J131">
            <v>-2044.9199999999983</v>
          </cell>
          <cell r="K131">
            <v>2044.9199999999983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="80" zoomScaleNormal="80" workbookViewId="0" topLeftCell="A1">
      <selection activeCell="D1" sqref="D1"/>
    </sheetView>
  </sheetViews>
  <sheetFormatPr defaultColWidth="12.57421875" defaultRowHeight="12.75"/>
  <cols>
    <col min="1" max="1" width="8.00390625" style="0" customWidth="1"/>
    <col min="2" max="2" width="23.421875" style="0" customWidth="1"/>
    <col min="3" max="3" width="9.00390625" style="0" customWidth="1"/>
    <col min="4" max="4" width="0" style="0" hidden="1" customWidth="1"/>
    <col min="5" max="5" width="16.140625" style="0" customWidth="1"/>
    <col min="6" max="6" width="17.8515625" style="0" customWidth="1"/>
    <col min="7" max="7" width="20.28125" style="0" customWidth="1"/>
    <col min="8" max="8" width="17.421875" style="0" customWidth="1"/>
    <col min="9" max="9" width="20.140625" style="0" customWidth="1"/>
    <col min="10" max="10" width="18.7109375" style="0" customWidth="1"/>
    <col min="11" max="11" width="22.00390625" style="0" customWidth="1"/>
    <col min="12" max="12" width="17.00390625" style="0" customWidth="1"/>
    <col min="13" max="16384" width="11.57421875" style="0" customWidth="1"/>
  </cols>
  <sheetData>
    <row r="1" spans="1:12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2.75" hidden="1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12.75" customHeight="1">
      <c r="A3" s="4" t="s">
        <v>1</v>
      </c>
      <c r="B3" s="5" t="s">
        <v>2</v>
      </c>
      <c r="C3" s="5"/>
      <c r="D3" s="5" t="s">
        <v>3</v>
      </c>
      <c r="E3" s="6" t="s">
        <v>4</v>
      </c>
      <c r="F3" s="6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6" t="s">
        <v>10</v>
      </c>
      <c r="L3" s="6" t="s">
        <v>11</v>
      </c>
    </row>
    <row r="4" spans="1:12" s="2" customFormat="1" ht="46.5" customHeight="1">
      <c r="A4" s="4"/>
      <c r="B4" s="5" t="s">
        <v>12</v>
      </c>
      <c r="C4" s="5" t="s">
        <v>13</v>
      </c>
      <c r="D4" s="5"/>
      <c r="E4" s="5"/>
      <c r="F4" s="6"/>
      <c r="G4" s="5"/>
      <c r="H4" s="5"/>
      <c r="I4" s="5"/>
      <c r="J4" s="5"/>
      <c r="K4" s="5"/>
      <c r="L4" s="6"/>
    </row>
    <row r="5" spans="1:12" s="2" customFormat="1" ht="12.75" hidden="1">
      <c r="A5" s="3">
        <v>4</v>
      </c>
      <c r="B5" s="5" t="s">
        <v>14</v>
      </c>
      <c r="C5" s="5">
        <v>57</v>
      </c>
      <c r="D5" s="3"/>
      <c r="E5" s="3"/>
      <c r="F5" s="3"/>
      <c r="G5" s="3"/>
      <c r="H5" s="3"/>
      <c r="I5" s="3"/>
      <c r="J5" s="3"/>
      <c r="K5" s="3"/>
      <c r="L5" s="5" t="s">
        <v>15</v>
      </c>
    </row>
    <row r="6" spans="1:12" s="2" customFormat="1" ht="12.75" hidden="1">
      <c r="A6" s="3">
        <v>2</v>
      </c>
      <c r="B6" s="3"/>
      <c r="C6" s="3"/>
      <c r="D6" s="3" t="s">
        <v>16</v>
      </c>
      <c r="E6" s="4">
        <f>'[1]Лицевые счета домов свод'!E107</f>
        <v>31356.37</v>
      </c>
      <c r="F6" s="4">
        <f>'[1]Лицевые счета домов свод'!F107</f>
        <v>190629.36</v>
      </c>
      <c r="G6" s="4">
        <f>'[1]Лицевые счета домов свод'!G107</f>
        <v>285098.16</v>
      </c>
      <c r="H6" s="4">
        <f>'[1]Лицевые счета домов свод'!H107</f>
        <v>287567.51999999996</v>
      </c>
      <c r="I6" s="4">
        <f>'[1]Лицевые счета домов свод'!I107</f>
        <v>169552.84</v>
      </c>
      <c r="J6" s="4">
        <f>'[1]Лицевые счета домов свод'!J107</f>
        <v>308644.0399999999</v>
      </c>
      <c r="K6" s="4">
        <f>'[1]Лицевые счета домов свод'!K107</f>
        <v>28887.01000000001</v>
      </c>
      <c r="L6" s="3"/>
    </row>
    <row r="7" spans="1:12" s="2" customFormat="1" ht="12.75" hidden="1">
      <c r="A7" s="3"/>
      <c r="B7" s="3"/>
      <c r="C7" s="3"/>
      <c r="D7" s="3" t="s">
        <v>17</v>
      </c>
      <c r="E7" s="4">
        <f>'[1]Лицевые счета домов свод'!E108</f>
        <v>0</v>
      </c>
      <c r="F7" s="4">
        <f>'[1]Лицевые счета домов свод'!F108</f>
        <v>0</v>
      </c>
      <c r="G7" s="4">
        <f>'[1]Лицевые счета домов свод'!G108</f>
        <v>0</v>
      </c>
      <c r="H7" s="4">
        <f>'[1]Лицевые счета домов свод'!H108</f>
        <v>0</v>
      </c>
      <c r="I7" s="4">
        <f>'[1]Лицевые счета домов свод'!I108</f>
        <v>0</v>
      </c>
      <c r="J7" s="4">
        <f>'[1]Лицевые счета домов свод'!J108</f>
        <v>0</v>
      </c>
      <c r="K7" s="4">
        <f>'[1]Лицевые счета домов свод'!K108</f>
        <v>0</v>
      </c>
      <c r="L7" s="3"/>
    </row>
    <row r="8" spans="1:12" s="2" customFormat="1" ht="12.75" hidden="1">
      <c r="A8" s="3"/>
      <c r="B8" s="3"/>
      <c r="C8" s="3"/>
      <c r="D8" s="3" t="s">
        <v>18</v>
      </c>
      <c r="E8" s="4">
        <f>'[1]Лицевые счета домов свод'!E109</f>
        <v>-157.82</v>
      </c>
      <c r="F8" s="4">
        <f>'[1]Лицевые счета домов свод'!F109</f>
        <v>-66635.65</v>
      </c>
      <c r="G8" s="4">
        <f>'[1]Лицевые счета домов свод'!G109</f>
        <v>0</v>
      </c>
      <c r="H8" s="4">
        <f>'[1]Лицевые счета домов свод'!H109</f>
        <v>0</v>
      </c>
      <c r="I8" s="4">
        <f>'[1]Лицевые счета домов свод'!I109</f>
        <v>0</v>
      </c>
      <c r="J8" s="4">
        <f>'[1]Лицевые счета домов свод'!J109</f>
        <v>-66635.65</v>
      </c>
      <c r="K8" s="4">
        <f>'[1]Лицевые счета домов свод'!K109</f>
        <v>-157.82</v>
      </c>
      <c r="L8" s="3"/>
    </row>
    <row r="9" spans="1:12" s="2" customFormat="1" ht="12.75" hidden="1">
      <c r="A9" s="3"/>
      <c r="B9" s="3"/>
      <c r="C9" s="3"/>
      <c r="D9" s="3" t="s">
        <v>19</v>
      </c>
      <c r="E9" s="4">
        <f>'[1]Лицевые счета домов свод'!E110</f>
        <v>0</v>
      </c>
      <c r="F9" s="4">
        <f>'[1]Лицевые счета домов свод'!F110</f>
        <v>0</v>
      </c>
      <c r="G9" s="4">
        <f>'[1]Лицевые счета домов свод'!G110</f>
        <v>0</v>
      </c>
      <c r="H9" s="4">
        <f>'[1]Лицевые счета домов свод'!H110</f>
        <v>0</v>
      </c>
      <c r="I9" s="4">
        <f>'[1]Лицевые счета домов свод'!I110</f>
        <v>0</v>
      </c>
      <c r="J9" s="4">
        <f>'[1]Лицевые счета домов свод'!J110</f>
        <v>0</v>
      </c>
      <c r="K9" s="4">
        <f>'[1]Лицевые счета домов свод'!K110</f>
        <v>0</v>
      </c>
      <c r="L9" s="3"/>
    </row>
    <row r="10" spans="1:12" s="2" customFormat="1" ht="12.75" hidden="1">
      <c r="A10" s="3"/>
      <c r="B10" s="3"/>
      <c r="C10" s="3"/>
      <c r="D10" s="3" t="s">
        <v>20</v>
      </c>
      <c r="E10" s="4">
        <f>'[1]Лицевые счета домов свод'!E111</f>
        <v>0</v>
      </c>
      <c r="F10" s="4">
        <f>'[1]Лицевые счета домов свод'!F111</f>
        <v>0</v>
      </c>
      <c r="G10" s="4">
        <f>'[1]Лицевые счета домов свод'!G111</f>
        <v>0</v>
      </c>
      <c r="H10" s="4">
        <f>'[1]Лицевые счета домов свод'!H111</f>
        <v>0</v>
      </c>
      <c r="I10" s="4">
        <f>'[1]Лицевые счета домов свод'!I111</f>
        <v>0</v>
      </c>
      <c r="J10" s="4">
        <f>'[1]Лицевые счета домов свод'!J111</f>
        <v>0</v>
      </c>
      <c r="K10" s="4">
        <f>'[1]Лицевые счета домов свод'!K111</f>
        <v>0</v>
      </c>
      <c r="L10" s="3"/>
    </row>
    <row r="11" spans="1:12" s="2" customFormat="1" ht="12.75" hidden="1">
      <c r="A11" s="3"/>
      <c r="B11" s="3"/>
      <c r="C11" s="3"/>
      <c r="D11" s="3" t="s">
        <v>21</v>
      </c>
      <c r="E11" s="4">
        <f>'[1]Лицевые счета домов свод'!E112</f>
        <v>0</v>
      </c>
      <c r="F11" s="4">
        <f>'[1]Лицевые счета домов свод'!F112</f>
        <v>11520</v>
      </c>
      <c r="G11" s="4">
        <f>'[1]Лицевые счета домов свод'!G112</f>
        <v>0</v>
      </c>
      <c r="H11" s="4">
        <f>'[1]Лицевые счета домов свод'!H112</f>
        <v>0</v>
      </c>
      <c r="I11" s="4">
        <f>'[1]Лицевые счета домов свод'!I112</f>
        <v>0</v>
      </c>
      <c r="J11" s="4">
        <f>'[1]Лицевые счета домов свод'!J112</f>
        <v>11520</v>
      </c>
      <c r="K11" s="4">
        <f>'[1]Лицевые счета домов свод'!K112</f>
        <v>0</v>
      </c>
      <c r="L11" s="3"/>
    </row>
    <row r="12" spans="1:12" s="2" customFormat="1" ht="12.75" hidden="1">
      <c r="A12" s="3"/>
      <c r="B12" s="3"/>
      <c r="C12" s="3"/>
      <c r="D12" s="4" t="s">
        <v>22</v>
      </c>
      <c r="E12" s="4">
        <f>SUM(E6:E11)</f>
        <v>31198.55</v>
      </c>
      <c r="F12" s="4">
        <f>SUM(F6:F11)</f>
        <v>135513.71</v>
      </c>
      <c r="G12" s="4">
        <f>SUM(G6:G11)</f>
        <v>285098.16</v>
      </c>
      <c r="H12" s="4">
        <f>SUM(H6:H11)</f>
        <v>287567.51999999996</v>
      </c>
      <c r="I12" s="4">
        <f>SUM(I6:I11)</f>
        <v>169552.84</v>
      </c>
      <c r="J12" s="4">
        <f>SUM(J6:J11)</f>
        <v>253528.38999999993</v>
      </c>
      <c r="K12" s="7">
        <f>SUM(K6:K11)</f>
        <v>28729.19000000001</v>
      </c>
      <c r="L12" s="3"/>
    </row>
    <row r="13" spans="1:12" s="2" customFormat="1" ht="21" customHeight="1" hidden="1">
      <c r="A13" s="3"/>
      <c r="B13" s="3"/>
      <c r="C13" s="3"/>
      <c r="D13" s="8" t="s">
        <v>23</v>
      </c>
      <c r="E13" s="4">
        <f>'[1]Лицевые счета домов свод'!E114</f>
        <v>14361.46</v>
      </c>
      <c r="F13" s="4">
        <f>'[1]Лицевые счета домов свод'!F114</f>
        <v>-44531.54</v>
      </c>
      <c r="G13" s="4">
        <f>'[1]Лицевые счета домов свод'!G114</f>
        <v>95981.04</v>
      </c>
      <c r="H13" s="4">
        <f>'[1]Лицевые счета домов свод'!H114</f>
        <v>96806.76</v>
      </c>
      <c r="I13" s="4">
        <f>'[1]Лицевые счета домов свод'!I114</f>
        <v>91180.36000000002</v>
      </c>
      <c r="J13" s="4">
        <f>'[1]Лицевые счета домов свод'!J114</f>
        <v>-38905.14000000002</v>
      </c>
      <c r="K13" s="4">
        <f>'[1]Лицевые счета домов свод'!K114</f>
        <v>13535.740000000005</v>
      </c>
      <c r="L13" s="3"/>
    </row>
    <row r="14" spans="1:12" s="2" customFormat="1" ht="30" customHeight="1" hidden="1">
      <c r="A14" s="3"/>
      <c r="B14" s="3"/>
      <c r="C14" s="3"/>
      <c r="D14" s="8" t="s">
        <v>24</v>
      </c>
      <c r="E14" s="4">
        <f>'[1]Лицевые счета домов свод'!E115</f>
        <v>10070.94</v>
      </c>
      <c r="F14" s="4">
        <f>'[1]Лицевые счета домов свод'!F115</f>
        <v>-10070.94</v>
      </c>
      <c r="G14" s="4">
        <f>'[1]Лицевые счета домов свод'!G115</f>
        <v>98498.15999999997</v>
      </c>
      <c r="H14" s="4">
        <f>'[1]Лицевые счета домов свод'!H115</f>
        <v>99345.60999999999</v>
      </c>
      <c r="I14" s="4">
        <f>'[1]Лицевые счета домов свод'!I115</f>
        <v>98498.15999999997</v>
      </c>
      <c r="J14" s="4">
        <f>'[1]Лицевые счета домов свод'!J115</f>
        <v>-9223.48999999999</v>
      </c>
      <c r="K14" s="4">
        <f>'[1]Лицевые счета домов свод'!K115</f>
        <v>9223.48999999999</v>
      </c>
      <c r="L14" s="3"/>
    </row>
    <row r="15" spans="1:12" s="2" customFormat="1" ht="33.75" customHeight="1" hidden="1">
      <c r="A15" s="3"/>
      <c r="B15" s="3"/>
      <c r="C15" s="3"/>
      <c r="D15" s="8" t="s">
        <v>25</v>
      </c>
      <c r="E15" s="4">
        <f>'[1]Лицевые счета домов свод'!E116</f>
        <v>1739.46</v>
      </c>
      <c r="F15" s="4">
        <f>'[1]Лицевые счета домов свод'!F116</f>
        <v>-1246.46</v>
      </c>
      <c r="G15" s="4">
        <f>'[1]Лицевые счета домов свод'!G116</f>
        <v>32832.72000000001</v>
      </c>
      <c r="H15" s="4">
        <f>'[1]Лицевые счета домов свод'!H116</f>
        <v>33115.19</v>
      </c>
      <c r="I15" s="4">
        <f>'[1]Лицевые счета домов свод'!I116</f>
        <v>19010</v>
      </c>
      <c r="J15" s="4">
        <f>'[1]Лицевые счета домов свод'!J116</f>
        <v>12858.730000000003</v>
      </c>
      <c r="K15" s="4">
        <f>'[1]Лицевые счета домов свод'!K116</f>
        <v>1456.9900000000052</v>
      </c>
      <c r="L15" s="3"/>
    </row>
    <row r="16" spans="1:12" s="2" customFormat="1" ht="33.75" customHeight="1" hidden="1">
      <c r="A16" s="3"/>
      <c r="B16" s="3"/>
      <c r="C16" s="3"/>
      <c r="D16" s="8" t="s">
        <v>26</v>
      </c>
      <c r="E16" s="4">
        <f>'[1]Лицевые счета домов свод'!E117</f>
        <v>1421.17</v>
      </c>
      <c r="F16" s="4">
        <f>'[1]Лицевые счета домов свод'!F117</f>
        <v>-1430.94</v>
      </c>
      <c r="G16" s="4">
        <f>'[1]Лицевые счета домов свод'!G117</f>
        <v>24624.480000000007</v>
      </c>
      <c r="H16" s="4">
        <f>'[1]Лицевые счета домов свод'!H117</f>
        <v>24836.41</v>
      </c>
      <c r="I16" s="4">
        <f>'[1]Лицевые счета домов свод'!I117</f>
        <v>24629.919999999995</v>
      </c>
      <c r="J16" s="4">
        <f>'[1]Лицевые счета домов свод'!J117</f>
        <v>-1224.4499999999935</v>
      </c>
      <c r="K16" s="4">
        <f>'[1]Лицевые счета домов свод'!K117</f>
        <v>1209.2400000000089</v>
      </c>
      <c r="L16" s="3"/>
    </row>
    <row r="17" spans="1:12" s="2" customFormat="1" ht="12.75" hidden="1">
      <c r="A17" s="3"/>
      <c r="B17" s="3"/>
      <c r="C17" s="3"/>
      <c r="D17" s="3" t="s">
        <v>27</v>
      </c>
      <c r="E17" s="4">
        <f>'[1]Лицевые счета домов свод'!E118</f>
        <v>696.77</v>
      </c>
      <c r="F17" s="4">
        <f>'[1]Лицевые счета домов свод'!F118</f>
        <v>-18263.26</v>
      </c>
      <c r="G17" s="4">
        <f>'[1]Лицевые счета домов свод'!G118</f>
        <v>5581.56</v>
      </c>
      <c r="H17" s="4">
        <f>'[1]Лицевые счета домов свод'!H118</f>
        <v>5629.58</v>
      </c>
      <c r="I17" s="4">
        <f>'[1]Лицевые счета домов свод'!I118</f>
        <v>5915.04</v>
      </c>
      <c r="J17" s="4">
        <f>'[1]Лицевые счета домов свод'!J118</f>
        <v>-18548.719999999998</v>
      </c>
      <c r="K17" s="4">
        <f>'[1]Лицевые счета домов свод'!K118</f>
        <v>648.75</v>
      </c>
      <c r="L17" s="3"/>
    </row>
    <row r="18" spans="1:12" s="2" customFormat="1" ht="34.5" customHeight="1" hidden="1">
      <c r="A18" s="3"/>
      <c r="B18" s="3"/>
      <c r="C18" s="3"/>
      <c r="D18" s="8" t="s">
        <v>28</v>
      </c>
      <c r="E18" s="4">
        <f>'[1]Лицевые счета домов свод'!E119</f>
        <v>20.46</v>
      </c>
      <c r="F18" s="4">
        <f>'[1]Лицевые счета домов свод'!F119</f>
        <v>745.16</v>
      </c>
      <c r="G18" s="4">
        <f>'[1]Лицевые счета домов свод'!G119</f>
        <v>164.16000000000005</v>
      </c>
      <c r="H18" s="4">
        <f>'[1]Лицевые счета домов свод'!H119</f>
        <v>165.57</v>
      </c>
      <c r="I18" s="4">
        <f>'[1]Лицевые счета домов свод'!I119</f>
        <v>0</v>
      </c>
      <c r="J18" s="4">
        <f>'[1]Лицевые счета домов свод'!J119</f>
        <v>910.73</v>
      </c>
      <c r="K18" s="4">
        <f>'[1]Лицевые счета домов свод'!K119</f>
        <v>19.050000000000068</v>
      </c>
      <c r="L18" s="3"/>
    </row>
    <row r="19" spans="1:12" s="2" customFormat="1" ht="42" customHeight="1" hidden="1">
      <c r="A19" s="3"/>
      <c r="B19" s="3"/>
      <c r="C19" s="3"/>
      <c r="D19" s="8" t="s">
        <v>29</v>
      </c>
      <c r="E19" s="4">
        <f>'[1]Лицевые счета домов свод'!E120</f>
        <v>4857.94</v>
      </c>
      <c r="F19" s="4">
        <f>'[1]Лицевые счета домов свод'!F120</f>
        <v>-4857.94</v>
      </c>
      <c r="G19" s="4">
        <f>'[1]Лицевые счета домов свод'!G120</f>
        <v>51985.149999999994</v>
      </c>
      <c r="H19" s="4">
        <f>'[1]Лицевые счета домов свод'!H120</f>
        <v>52432.40999999999</v>
      </c>
      <c r="I19" s="4">
        <f>'[1]Лицевые счета домов свод'!I120</f>
        <v>51985.149999999994</v>
      </c>
      <c r="J19" s="4">
        <f>'[1]Лицевые счета домов свод'!J120</f>
        <v>-4410.680000000008</v>
      </c>
      <c r="K19" s="4">
        <f>'[1]Лицевые счета домов свод'!K120</f>
        <v>4410.680000000008</v>
      </c>
      <c r="L19" s="3"/>
    </row>
    <row r="20" spans="1:12" s="2" customFormat="1" ht="20.25" customHeight="1" hidden="1">
      <c r="A20" s="3"/>
      <c r="B20" s="3"/>
      <c r="C20" s="3"/>
      <c r="D20" s="8" t="s">
        <v>30</v>
      </c>
      <c r="E20" s="4">
        <f>'[1]Лицевые счета домов свод'!E121</f>
        <v>2391.17</v>
      </c>
      <c r="F20" s="4">
        <f>'[1]Лицевые счета домов свод'!F121</f>
        <v>-68097.64</v>
      </c>
      <c r="G20" s="4">
        <f>'[1]Лицевые счета домов свод'!G121</f>
        <v>19152.39</v>
      </c>
      <c r="H20" s="4">
        <f>'[1]Лицевые счета домов свод'!H121</f>
        <v>19317.190000000002</v>
      </c>
      <c r="I20" s="4">
        <f>'[1]Лицевые счета домов свод'!I121</f>
        <v>36411.20248</v>
      </c>
      <c r="J20" s="4">
        <f>'[1]Лицевые счета домов свод'!J121</f>
        <v>-85191.65247999999</v>
      </c>
      <c r="K20" s="4">
        <f>'[1]Лицевые счета домов свод'!K121</f>
        <v>2226.3699999999953</v>
      </c>
      <c r="L20" s="3"/>
    </row>
    <row r="21" spans="1:12" s="2" customFormat="1" ht="33.75" customHeight="1" hidden="1">
      <c r="A21" s="3"/>
      <c r="B21" s="3"/>
      <c r="C21" s="3"/>
      <c r="D21" s="8" t="s">
        <v>31</v>
      </c>
      <c r="E21" s="4">
        <f>'[1]Лицевые счета домов свод'!E122</f>
        <v>621.65</v>
      </c>
      <c r="F21" s="4">
        <f>'[1]Лицевые счета домов свод'!F122</f>
        <v>-19542</v>
      </c>
      <c r="G21" s="4">
        <f>'[1]Лицевые счета домов свод'!G122</f>
        <v>4979.640000000002</v>
      </c>
      <c r="H21" s="4">
        <f>'[1]Лицевые счета домов свод'!H122</f>
        <v>5022.45</v>
      </c>
      <c r="I21" s="4">
        <f>'[1]Лицевые счета домов свод'!I122</f>
        <v>15853.59</v>
      </c>
      <c r="J21" s="4">
        <f>'[1]Лицевые счета домов свод'!J122</f>
        <v>-30373.14</v>
      </c>
      <c r="K21" s="4">
        <f>'[1]Лицевые счета домов свод'!K122</f>
        <v>578.840000000002</v>
      </c>
      <c r="L21" s="3"/>
    </row>
    <row r="22" spans="1:12" s="2" customFormat="1" ht="12.75" hidden="1">
      <c r="A22" s="3"/>
      <c r="B22" s="3"/>
      <c r="C22" s="3"/>
      <c r="D22" s="4" t="s">
        <v>32</v>
      </c>
      <c r="E22" s="4">
        <f>SUM(E13:E21)</f>
        <v>36181.020000000004</v>
      </c>
      <c r="F22" s="4">
        <f>SUM(F13:F21)</f>
        <v>-167295.56</v>
      </c>
      <c r="G22" s="4">
        <f>SUM(G13:G21)</f>
        <v>333799.3</v>
      </c>
      <c r="H22" s="4">
        <f>SUM(H13:H21)</f>
        <v>336671.17</v>
      </c>
      <c r="I22" s="7">
        <f>SUM(I13:I21)</f>
        <v>343483.42247999995</v>
      </c>
      <c r="J22" s="7">
        <f>SUM(J13:J21)</f>
        <v>-174107.81248</v>
      </c>
      <c r="K22" s="4">
        <f>SUM(K13:K21)</f>
        <v>33309.150000000016</v>
      </c>
      <c r="L22" s="3"/>
    </row>
    <row r="23" spans="1:12" s="2" customFormat="1" ht="12.75" hidden="1">
      <c r="A23" s="3"/>
      <c r="B23" s="3"/>
      <c r="C23" s="3"/>
      <c r="D23" s="3" t="s">
        <v>33</v>
      </c>
      <c r="E23" s="4">
        <f>'[1]Лицевые счета домов свод'!E124</f>
        <v>2156.03</v>
      </c>
      <c r="F23" s="4">
        <f>'[1]Лицевые счета домов свод'!F124</f>
        <v>-1962.06</v>
      </c>
      <c r="G23" s="4">
        <f>'[1]Лицевые счета домов свод'!G124</f>
        <v>0</v>
      </c>
      <c r="H23" s="4">
        <f>'[1]Лицевые счета домов свод'!H124</f>
        <v>484.46</v>
      </c>
      <c r="I23" s="4">
        <f>'[1]Лицевые счета домов свод'!I124</f>
        <v>0</v>
      </c>
      <c r="J23" s="4">
        <f>'[1]Лицевые счета домов свод'!J124</f>
        <v>-1477.6</v>
      </c>
      <c r="K23" s="4">
        <f>'[1]Лицевые счета домов свод'!K124</f>
        <v>1671.5700000000002</v>
      </c>
      <c r="L23" s="3"/>
    </row>
    <row r="24" spans="1:12" s="2" customFormat="1" ht="12.75" hidden="1">
      <c r="A24" s="3"/>
      <c r="B24" s="3"/>
      <c r="C24" s="3"/>
      <c r="D24" s="3" t="s">
        <v>34</v>
      </c>
      <c r="E24" s="4">
        <f>'[1]Лицевые счета домов свод'!E125</f>
        <v>0</v>
      </c>
      <c r="F24" s="4">
        <f>'[1]Лицевые счета домов свод'!F125</f>
        <v>0</v>
      </c>
      <c r="G24" s="4">
        <f>'[1]Лицевые счета домов свод'!G125</f>
        <v>15203.309999999998</v>
      </c>
      <c r="H24" s="4">
        <f>'[1]Лицевые счета домов свод'!H125</f>
        <v>18673.680000000004</v>
      </c>
      <c r="I24" s="4">
        <f>'[1]Лицевые счета домов свод'!I125</f>
        <v>15203.309999999998</v>
      </c>
      <c r="J24" s="4">
        <f>'[1]Лицевые счета домов свод'!J125</f>
        <v>3470.3700000000063</v>
      </c>
      <c r="K24" s="4">
        <f>'[1]Лицевые счета домов свод'!K125</f>
        <v>-3470.3700000000063</v>
      </c>
      <c r="L24" s="3"/>
    </row>
    <row r="25" spans="1:12" s="2" customFormat="1" ht="12.75" hidden="1">
      <c r="A25" s="3"/>
      <c r="B25" s="3"/>
      <c r="C25" s="3"/>
      <c r="D25" s="3" t="s">
        <v>35</v>
      </c>
      <c r="E25" s="4">
        <f>'[1]Лицевые счета домов свод'!E126</f>
        <v>0</v>
      </c>
      <c r="F25" s="4">
        <f>'[1]Лицевые счета домов свод'!F126</f>
        <v>0</v>
      </c>
      <c r="G25" s="4">
        <f>'[1]Лицевые счета домов свод'!G126</f>
        <v>46634.04</v>
      </c>
      <c r="H25" s="4">
        <f>'[1]Лицевые счета домов свод'!H126</f>
        <v>39434.86</v>
      </c>
      <c r="I25" s="4">
        <f>'[1]Лицевые счета домов свод'!I126</f>
        <v>46634.04</v>
      </c>
      <c r="J25" s="4">
        <f>'[1]Лицевые счета домов свод'!J126</f>
        <v>-7199.18</v>
      </c>
      <c r="K25" s="4">
        <f>'[1]Лицевые счета домов свод'!K126</f>
        <v>7199.18</v>
      </c>
      <c r="L25" s="3"/>
    </row>
    <row r="26" spans="1:12" s="2" customFormat="1" ht="12.75" hidden="1">
      <c r="A26" s="3"/>
      <c r="B26" s="3"/>
      <c r="C26" s="3"/>
      <c r="D26" s="3" t="s">
        <v>36</v>
      </c>
      <c r="E26" s="4">
        <f>'[1]Лицевые счета домов свод'!E127</f>
        <v>1756.97</v>
      </c>
      <c r="F26" s="4">
        <f>'[1]Лицевые счета домов свод'!F127</f>
        <v>-1756.97</v>
      </c>
      <c r="G26" s="4">
        <f>'[1]Лицевые счета домов свод'!G127</f>
        <v>19154.4</v>
      </c>
      <c r="H26" s="4">
        <f>'[1]Лицевые счета домов свод'!H127</f>
        <v>19242.27</v>
      </c>
      <c r="I26" s="4">
        <f>'[1]Лицевые счета домов свод'!I127</f>
        <v>19154.4</v>
      </c>
      <c r="J26" s="4">
        <f>'[1]Лицевые счета домов свод'!J127</f>
        <v>-1669.1000000000022</v>
      </c>
      <c r="K26" s="4">
        <f>'[1]Лицевые счета домов свод'!K127</f>
        <v>1669.1000000000022</v>
      </c>
      <c r="L26" s="3"/>
    </row>
    <row r="27" spans="1:12" s="2" customFormat="1" ht="12.75" hidden="1">
      <c r="A27" s="3"/>
      <c r="B27" s="3"/>
      <c r="C27" s="3"/>
      <c r="D27" s="3" t="s">
        <v>37</v>
      </c>
      <c r="E27" s="4">
        <f>'[1]Лицевые счета домов свод'!E128</f>
        <v>11594.08</v>
      </c>
      <c r="F27" s="4">
        <f>'[1]Лицевые счета домов свод'!F128</f>
        <v>-11594.08</v>
      </c>
      <c r="G27" s="4">
        <f>'[1]Лицевые счета домов свод'!G128</f>
        <v>102876.60000000002</v>
      </c>
      <c r="H27" s="4">
        <f>'[1]Лицевые счета домов свод'!H128</f>
        <v>103976.42000000003</v>
      </c>
      <c r="I27" s="4">
        <f>'[1]Лицевые счета домов свод'!I128</f>
        <v>102876.60000000002</v>
      </c>
      <c r="J27" s="4">
        <f>'[1]Лицевые счета домов свод'!J128</f>
        <v>-10494.259999999995</v>
      </c>
      <c r="K27" s="4">
        <f>'[1]Лицевые счета домов свод'!K128</f>
        <v>10494.259999999995</v>
      </c>
      <c r="L27" s="3"/>
    </row>
    <row r="28" spans="1:12" s="2" customFormat="1" ht="12.75" hidden="1">
      <c r="A28" s="3"/>
      <c r="B28" s="3"/>
      <c r="C28" s="3"/>
      <c r="D28" s="3" t="s">
        <v>38</v>
      </c>
      <c r="E28" s="4">
        <f>'[1]Лицевые счета домов свод'!E129</f>
        <v>15183.36</v>
      </c>
      <c r="F28" s="4">
        <f>'[1]Лицевые счета домов свод'!F129</f>
        <v>-15183.36</v>
      </c>
      <c r="G28" s="4">
        <f>'[1]Лицевые счета домов свод'!G129</f>
        <v>136803</v>
      </c>
      <c r="H28" s="4">
        <f>'[1]Лицевые счета домов свод'!H129</f>
        <v>138028.14</v>
      </c>
      <c r="I28" s="4">
        <f>'[1]Лицевые счета домов свод'!I129</f>
        <v>136803</v>
      </c>
      <c r="J28" s="4">
        <f>'[1]Лицевые счета домов свод'!J129</f>
        <v>-13958.219999999987</v>
      </c>
      <c r="K28" s="4">
        <f>'[1]Лицевые счета домов свод'!K129</f>
        <v>13958.219999999972</v>
      </c>
      <c r="L28" s="3"/>
    </row>
    <row r="29" spans="1:12" s="2" customFormat="1" ht="12.75" hidden="1">
      <c r="A29" s="3"/>
      <c r="B29" s="3"/>
      <c r="C29" s="3"/>
      <c r="D29" s="3" t="s">
        <v>39</v>
      </c>
      <c r="E29" s="4">
        <f>'[1]Лицевые счета домов свод'!E130</f>
        <v>12457.87</v>
      </c>
      <c r="F29" s="4">
        <f>'[1]Лицевые счета домов свод'!F130</f>
        <v>-12457.87</v>
      </c>
      <c r="G29" s="4">
        <f>'[1]Лицевые счета домов свод'!G130</f>
        <v>112725.71999999999</v>
      </c>
      <c r="H29" s="4">
        <f>'[1]Лицевые счета домов свод'!H130</f>
        <v>113712.24000000002</v>
      </c>
      <c r="I29" s="4">
        <f>'[1]Лицевые счета домов свод'!I130</f>
        <v>112725.71999999999</v>
      </c>
      <c r="J29" s="4">
        <f>'[1]Лицевые счета домов свод'!J130</f>
        <v>-11471.349999999962</v>
      </c>
      <c r="K29" s="4">
        <f>'[1]Лицевые счета домов свод'!K130</f>
        <v>11471.349999999962</v>
      </c>
      <c r="L29" s="3"/>
    </row>
    <row r="30" spans="1:12" s="2" customFormat="1" ht="12.75" hidden="1">
      <c r="A30" s="3"/>
      <c r="B30" s="3"/>
      <c r="C30" s="3"/>
      <c r="D30" s="3" t="s">
        <v>40</v>
      </c>
      <c r="E30" s="4">
        <f>'[1]Лицевые счета домов свод'!E131</f>
        <v>1953.04</v>
      </c>
      <c r="F30" s="4">
        <f>'[1]Лицевые счета домов свод'!F131</f>
        <v>-1953.04</v>
      </c>
      <c r="G30" s="4">
        <f>'[1]Лицевые счета домов свод'!G131</f>
        <v>13218.839999999997</v>
      </c>
      <c r="H30" s="4">
        <f>'[1]Лицевые счета домов свод'!H131</f>
        <v>13126.96</v>
      </c>
      <c r="I30" s="4">
        <f>'[1]Лицевые счета домов свод'!I131</f>
        <v>13218.839999999997</v>
      </c>
      <c r="J30" s="4">
        <f>'[1]Лицевые счета домов свод'!J131</f>
        <v>-2044.9199999999983</v>
      </c>
      <c r="K30" s="4">
        <f>'[1]Лицевые счета домов свод'!K131</f>
        <v>2044.9199999999983</v>
      </c>
      <c r="L30" s="3"/>
    </row>
    <row r="31" spans="1:12" s="2" customFormat="1" ht="12.75">
      <c r="A31" s="3">
        <v>4</v>
      </c>
      <c r="B31" s="5" t="s">
        <v>14</v>
      </c>
      <c r="C31" s="5">
        <v>57</v>
      </c>
      <c r="D31" s="3"/>
      <c r="E31" s="4">
        <f>SUM(E23:E30)+E12+E22</f>
        <v>112480.92</v>
      </c>
      <c r="F31" s="4">
        <f>SUM(F23:F30)+F12+F22</f>
        <v>-76689.23000000001</v>
      </c>
      <c r="G31" s="4">
        <f>SUM(G23:G30)+G12+G22</f>
        <v>1065513.3699999999</v>
      </c>
      <c r="H31" s="4">
        <f>SUM(H23:H30)+H12+H22</f>
        <v>1070917.72</v>
      </c>
      <c r="I31" s="7">
        <f>SUM(I23:I30)+I12+I22</f>
        <v>959652.17248</v>
      </c>
      <c r="J31" s="7">
        <f>SUM(J23:J30)+J12+J22</f>
        <v>34576.31752000001</v>
      </c>
      <c r="K31" s="4">
        <f>SUM(K23:K30)+K12+K22</f>
        <v>107076.56999999995</v>
      </c>
      <c r="L31" s="5" t="s">
        <v>15</v>
      </c>
    </row>
    <row r="32" s="2" customFormat="1" ht="12.75"/>
    <row r="33" s="2" customFormat="1" ht="12.75"/>
  </sheetData>
  <sheetProtection selectLockedCells="1" selectUnlockedCells="1"/>
  <mergeCells count="12"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zoomScale="80" zoomScaleNormal="80" workbookViewId="0" topLeftCell="A1">
      <selection activeCell="D45" sqref="D45"/>
    </sheetView>
  </sheetViews>
  <sheetFormatPr defaultColWidth="12.57421875" defaultRowHeight="12.75"/>
  <cols>
    <col min="1" max="1" width="9.57421875" style="0" customWidth="1"/>
    <col min="2" max="2" width="34.140625" style="0" customWidth="1"/>
    <col min="3" max="3" width="29.00390625" style="0" customWidth="1"/>
    <col min="4" max="4" width="45.00390625" style="0" customWidth="1"/>
    <col min="5" max="5" width="16.8515625" style="0" customWidth="1"/>
    <col min="6" max="16384" width="11.57421875" style="0" customWidth="1"/>
  </cols>
  <sheetData>
    <row r="1" spans="1:5" s="10" customFormat="1" ht="12.75">
      <c r="A1" s="9" t="s">
        <v>41</v>
      </c>
      <c r="B1" s="9"/>
      <c r="C1" s="9"/>
      <c r="D1" s="9"/>
      <c r="E1" s="9"/>
    </row>
    <row r="2" spans="1:5" s="2" customFormat="1" ht="12.75">
      <c r="A2" s="11" t="s">
        <v>1</v>
      </c>
      <c r="B2" s="12" t="s">
        <v>42</v>
      </c>
      <c r="C2" s="12" t="s">
        <v>2</v>
      </c>
      <c r="D2" s="12" t="s">
        <v>43</v>
      </c>
      <c r="E2" s="12" t="s">
        <v>44</v>
      </c>
    </row>
    <row r="3" spans="1:5" s="2" customFormat="1" ht="32.25" customHeight="1">
      <c r="A3" s="5">
        <v>1</v>
      </c>
      <c r="B3" s="13" t="s">
        <v>45</v>
      </c>
      <c r="C3" s="5" t="s">
        <v>46</v>
      </c>
      <c r="D3" s="5"/>
      <c r="E3" s="5">
        <v>158414.69</v>
      </c>
    </row>
    <row r="4" spans="1:5" s="2" customFormat="1" ht="34.5" customHeight="1" hidden="1">
      <c r="A4" s="5">
        <v>2</v>
      </c>
      <c r="B4" s="14"/>
      <c r="C4" s="12"/>
      <c r="D4" s="12"/>
      <c r="E4" s="12"/>
    </row>
    <row r="5" spans="1:5" s="2" customFormat="1" ht="12.75" hidden="1">
      <c r="A5" s="5">
        <v>3</v>
      </c>
      <c r="B5" s="14"/>
      <c r="C5" s="12"/>
      <c r="D5" s="12"/>
      <c r="E5" s="12"/>
    </row>
    <row r="6" spans="1:5" s="2" customFormat="1" ht="12.75" hidden="1">
      <c r="A6" s="5">
        <v>4</v>
      </c>
      <c r="B6" s="11"/>
      <c r="C6" s="12"/>
      <c r="D6" s="12"/>
      <c r="E6" s="12"/>
    </row>
    <row r="7" spans="1:5" s="2" customFormat="1" ht="12.75" hidden="1">
      <c r="A7" s="5">
        <v>5</v>
      </c>
      <c r="B7" s="11"/>
      <c r="C7" s="12"/>
      <c r="D7" s="12"/>
      <c r="E7" s="12"/>
    </row>
    <row r="8" spans="1:5" s="2" customFormat="1" ht="12.75" hidden="1">
      <c r="A8" s="5"/>
      <c r="B8" s="5" t="s">
        <v>47</v>
      </c>
      <c r="C8" s="5"/>
      <c r="D8" s="5"/>
      <c r="E8" s="5">
        <f>E3+E4+E5+E6+E7</f>
        <v>158414.69</v>
      </c>
    </row>
    <row r="9" spans="1:5" s="2" customFormat="1" ht="12.75" hidden="1">
      <c r="A9" s="3"/>
      <c r="B9" s="3"/>
      <c r="C9" s="3"/>
      <c r="D9" s="3"/>
      <c r="E9" s="3"/>
    </row>
    <row r="10" spans="1:5" s="2" customFormat="1" ht="12.75">
      <c r="A10" s="12" t="s">
        <v>48</v>
      </c>
      <c r="B10" s="12"/>
      <c r="C10" s="12"/>
      <c r="D10" s="12"/>
      <c r="E10" s="12"/>
    </row>
    <row r="11" spans="1:5" s="2" customFormat="1" ht="12.75">
      <c r="A11" s="11" t="s">
        <v>1</v>
      </c>
      <c r="B11" s="12" t="s">
        <v>42</v>
      </c>
      <c r="C11" s="12" t="s">
        <v>2</v>
      </c>
      <c r="D11" s="12" t="s">
        <v>43</v>
      </c>
      <c r="E11" s="12" t="s">
        <v>44</v>
      </c>
    </row>
    <row r="12" spans="1:5" s="2" customFormat="1" ht="12.75">
      <c r="A12" s="5">
        <v>1</v>
      </c>
      <c r="B12" s="13" t="s">
        <v>49</v>
      </c>
      <c r="C12" s="5" t="s">
        <v>46</v>
      </c>
      <c r="D12" s="5"/>
      <c r="E12" s="5">
        <v>7965.12</v>
      </c>
    </row>
    <row r="13" spans="1:5" s="2" customFormat="1" ht="12.75" hidden="1">
      <c r="A13" s="5">
        <v>2</v>
      </c>
      <c r="B13" s="14"/>
      <c r="C13" s="12"/>
      <c r="D13" s="12"/>
      <c r="E13" s="12"/>
    </row>
    <row r="14" spans="1:5" s="2" customFormat="1" ht="12.75" hidden="1">
      <c r="A14" s="5">
        <v>3</v>
      </c>
      <c r="B14" s="14"/>
      <c r="C14" s="12"/>
      <c r="D14" s="12"/>
      <c r="E14" s="12"/>
    </row>
    <row r="15" spans="1:5" s="2" customFormat="1" ht="12.75" hidden="1">
      <c r="A15" s="5">
        <v>4</v>
      </c>
      <c r="B15" s="14"/>
      <c r="C15" s="12"/>
      <c r="D15" s="12"/>
      <c r="E15" s="12"/>
    </row>
    <row r="16" spans="1:5" s="2" customFormat="1" ht="12.75" hidden="1">
      <c r="A16" s="5"/>
      <c r="B16" s="5" t="s">
        <v>47</v>
      </c>
      <c r="C16" s="5"/>
      <c r="D16" s="5"/>
      <c r="E16" s="5">
        <f>E12+E13+E14+E15</f>
        <v>7965.12</v>
      </c>
    </row>
    <row r="17" spans="1:5" s="2" customFormat="1" ht="12.75" hidden="1">
      <c r="A17" s="3"/>
      <c r="B17" s="3"/>
      <c r="C17" s="3"/>
      <c r="D17" s="3"/>
      <c r="E17" s="3"/>
    </row>
    <row r="18" spans="1:5" s="2" customFormat="1" ht="12.75">
      <c r="A18" s="12" t="s">
        <v>50</v>
      </c>
      <c r="B18" s="12"/>
      <c r="C18" s="12"/>
      <c r="D18" s="12"/>
      <c r="E18" s="12"/>
    </row>
    <row r="19" spans="1:5" s="2" customFormat="1" ht="12.75">
      <c r="A19" s="11" t="s">
        <v>1</v>
      </c>
      <c r="B19" s="12" t="s">
        <v>42</v>
      </c>
      <c r="C19" s="12" t="s">
        <v>2</v>
      </c>
      <c r="D19" s="12" t="s">
        <v>43</v>
      </c>
      <c r="E19" s="12" t="s">
        <v>44</v>
      </c>
    </row>
    <row r="20" spans="1:5" s="2" customFormat="1" ht="12.75">
      <c r="A20" s="5">
        <v>1</v>
      </c>
      <c r="B20" s="6" t="s">
        <v>51</v>
      </c>
      <c r="C20" s="5" t="s">
        <v>46</v>
      </c>
      <c r="D20" s="5" t="s">
        <v>52</v>
      </c>
      <c r="E20" s="5">
        <v>3173.03</v>
      </c>
    </row>
    <row r="21" spans="1:5" ht="12.75" hidden="1">
      <c r="A21" s="15">
        <v>2</v>
      </c>
      <c r="B21" s="16"/>
      <c r="C21" s="17"/>
      <c r="D21" s="18"/>
      <c r="E21" s="18"/>
    </row>
    <row r="22" spans="1:5" ht="12.75" hidden="1">
      <c r="A22" s="15">
        <v>3</v>
      </c>
      <c r="B22" s="18"/>
      <c r="C22" s="17"/>
      <c r="D22" s="18"/>
      <c r="E22" s="18"/>
    </row>
    <row r="23" spans="1:5" ht="12.75" hidden="1">
      <c r="A23" s="15">
        <v>4</v>
      </c>
      <c r="B23" s="15"/>
      <c r="C23" s="15"/>
      <c r="D23" s="15"/>
      <c r="E23" s="15"/>
    </row>
    <row r="24" spans="1:5" ht="12.75" hidden="1">
      <c r="A24" s="19"/>
      <c r="B24" s="19" t="s">
        <v>47</v>
      </c>
      <c r="C24" s="19"/>
      <c r="D24" s="19"/>
      <c r="E24" s="19">
        <f>E21+E22+E20+E23</f>
        <v>3173.03</v>
      </c>
    </row>
    <row r="25" spans="1:5" ht="12.75" hidden="1">
      <c r="A25" s="20"/>
      <c r="B25" s="20"/>
      <c r="C25" s="20"/>
      <c r="D25" s="20"/>
      <c r="E25" s="20"/>
    </row>
    <row r="26" spans="1:5" ht="12.75" hidden="1">
      <c r="A26" s="21"/>
      <c r="B26" s="21"/>
      <c r="C26" s="21"/>
      <c r="D26" s="21"/>
      <c r="E26" s="21"/>
    </row>
    <row r="27" spans="1:5" ht="12.75" hidden="1">
      <c r="A27" s="22" t="s">
        <v>1</v>
      </c>
      <c r="B27" s="23" t="s">
        <v>42</v>
      </c>
      <c r="C27" s="23" t="s">
        <v>2</v>
      </c>
      <c r="D27" s="23" t="s">
        <v>43</v>
      </c>
      <c r="E27" s="23" t="s">
        <v>44</v>
      </c>
    </row>
    <row r="28" spans="1:5" ht="12.75" hidden="1">
      <c r="A28" s="15">
        <v>1</v>
      </c>
      <c r="B28" s="24"/>
      <c r="C28" s="15"/>
      <c r="D28" s="15"/>
      <c r="E28" s="15"/>
    </row>
    <row r="29" spans="1:5" ht="12.75" hidden="1">
      <c r="A29" s="15">
        <v>2</v>
      </c>
      <c r="B29" s="18"/>
      <c r="C29" s="17"/>
      <c r="D29" s="18"/>
      <c r="E29" s="18"/>
    </row>
    <row r="30" spans="1:5" ht="12.75" hidden="1">
      <c r="A30" s="15">
        <v>3</v>
      </c>
      <c r="B30" s="18"/>
      <c r="C30" s="17"/>
      <c r="D30" s="18"/>
      <c r="E30" s="18"/>
    </row>
    <row r="31" spans="1:5" ht="12.75" hidden="1">
      <c r="A31" s="15">
        <v>4</v>
      </c>
      <c r="B31" s="18"/>
      <c r="C31" s="18"/>
      <c r="D31" s="18"/>
      <c r="E31" s="18"/>
    </row>
    <row r="32" spans="1:5" ht="12.75" hidden="1">
      <c r="A32" s="19"/>
      <c r="B32" s="19" t="s">
        <v>47</v>
      </c>
      <c r="C32" s="19"/>
      <c r="D32" s="19"/>
      <c r="E32" s="19">
        <f>E29+E30+E28+E31</f>
        <v>0</v>
      </c>
    </row>
    <row r="33" spans="1:5" ht="12.75" hidden="1">
      <c r="A33" s="20"/>
      <c r="B33" s="20"/>
      <c r="C33" s="20"/>
      <c r="D33" s="20"/>
      <c r="E33" s="20"/>
    </row>
    <row r="34" spans="1:5" ht="12.75" hidden="1">
      <c r="A34" s="21"/>
      <c r="B34" s="21"/>
      <c r="C34" s="21"/>
      <c r="D34" s="21"/>
      <c r="E34" s="21"/>
    </row>
    <row r="35" spans="1:5" ht="12.75" hidden="1">
      <c r="A35" s="22" t="s">
        <v>1</v>
      </c>
      <c r="B35" s="23" t="s">
        <v>42</v>
      </c>
      <c r="C35" s="23" t="s">
        <v>2</v>
      </c>
      <c r="D35" s="23" t="s">
        <v>43</v>
      </c>
      <c r="E35" s="23" t="s">
        <v>44</v>
      </c>
    </row>
    <row r="36" spans="1:5" ht="12.75" hidden="1">
      <c r="A36" s="15">
        <v>1</v>
      </c>
      <c r="B36" s="24"/>
      <c r="C36" s="17"/>
      <c r="D36" s="15"/>
      <c r="E36" s="15"/>
    </row>
    <row r="37" spans="1:5" ht="12.75" hidden="1">
      <c r="A37" s="19"/>
      <c r="B37" s="19" t="s">
        <v>47</v>
      </c>
      <c r="C37" s="19"/>
      <c r="D37" s="19"/>
      <c r="E37" s="19">
        <f>E36</f>
        <v>0</v>
      </c>
    </row>
    <row r="38" spans="1:5" ht="12.75" hidden="1">
      <c r="A38" s="20"/>
      <c r="B38" s="20"/>
      <c r="C38" s="20"/>
      <c r="D38" s="20"/>
      <c r="E38" s="20"/>
    </row>
    <row r="39" spans="1:5" ht="12.75" hidden="1">
      <c r="A39" s="25"/>
      <c r="B39" s="25"/>
      <c r="C39" s="25"/>
      <c r="D39" s="25"/>
      <c r="E39" s="25"/>
    </row>
    <row r="40" spans="1:5" ht="12.75" hidden="1">
      <c r="A40" s="26"/>
      <c r="B40" s="26" t="s">
        <v>53</v>
      </c>
      <c r="C40" s="26"/>
      <c r="D40" s="26"/>
      <c r="E40" s="26">
        <f>E8+E16+E24+E32+E37</f>
        <v>169552.84</v>
      </c>
    </row>
    <row r="41" spans="1:5" ht="12.75">
      <c r="A41" s="25"/>
      <c r="B41" s="25"/>
      <c r="C41" s="25"/>
      <c r="D41" s="25"/>
      <c r="E41" s="25"/>
    </row>
  </sheetData>
  <sheetProtection selectLockedCells="1" selectUnlockedCells="1"/>
  <mergeCells count="5">
    <mergeCell ref="A1:E1"/>
    <mergeCell ref="A10:E10"/>
    <mergeCell ref="A18:E18"/>
    <mergeCell ref="A26:E26"/>
    <mergeCell ref="A34:E34"/>
  </mergeCells>
  <printOptions/>
  <pageMargins left="0.7875" right="0.7875" top="1.0527777777777778" bottom="1.0527777777777778" header="0.7875" footer="0.7875"/>
  <pageSetup horizontalDpi="300" verticalDpi="300" orientation="landscape" paperSize="9" scale="9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2"/>
  <sheetViews>
    <sheetView tabSelected="1" zoomScale="80" zoomScaleNormal="80" workbookViewId="0" topLeftCell="A86">
      <selection activeCell="A14" sqref="A14"/>
    </sheetView>
  </sheetViews>
  <sheetFormatPr defaultColWidth="12.57421875" defaultRowHeight="12.75"/>
  <cols>
    <col min="1" max="1" width="9.57421875" style="0" customWidth="1"/>
    <col min="2" max="2" width="42.28125" style="27" customWidth="1"/>
    <col min="3" max="3" width="29.00390625" style="0" customWidth="1"/>
    <col min="4" max="4" width="45.00390625" style="0" customWidth="1"/>
    <col min="5" max="5" width="16.8515625" style="0" customWidth="1"/>
    <col min="6" max="16384" width="11.57421875" style="0" customWidth="1"/>
  </cols>
  <sheetData>
    <row r="1" spans="1:5" s="2" customFormat="1" ht="12.75">
      <c r="A1" s="12" t="s">
        <v>54</v>
      </c>
      <c r="B1" s="12"/>
      <c r="C1" s="12"/>
      <c r="D1" s="12"/>
      <c r="E1" s="12"/>
    </row>
    <row r="2" spans="1:5" s="2" customFormat="1" ht="12.75">
      <c r="A2" s="11" t="s">
        <v>1</v>
      </c>
      <c r="B2" s="11" t="s">
        <v>42</v>
      </c>
      <c r="C2" s="12" t="s">
        <v>2</v>
      </c>
      <c r="D2" s="12" t="s">
        <v>43</v>
      </c>
      <c r="E2" s="12" t="s">
        <v>44</v>
      </c>
    </row>
    <row r="3" spans="1:5" s="2" customFormat="1" ht="12.75">
      <c r="A3" s="5">
        <v>1</v>
      </c>
      <c r="B3" s="6" t="s">
        <v>55</v>
      </c>
      <c r="C3" s="5" t="s">
        <v>46</v>
      </c>
      <c r="D3" s="5"/>
      <c r="E3" s="5">
        <v>1824.44</v>
      </c>
    </row>
    <row r="4" spans="1:5" s="2" customFormat="1" ht="30.75" customHeight="1">
      <c r="A4" s="5">
        <v>2</v>
      </c>
      <c r="B4" s="6" t="s">
        <v>56</v>
      </c>
      <c r="C4" s="12" t="s">
        <v>46</v>
      </c>
      <c r="D4" s="12"/>
      <c r="E4" s="12">
        <v>228.055</v>
      </c>
    </row>
    <row r="5" spans="1:5" s="2" customFormat="1" ht="12.75">
      <c r="A5" s="5">
        <v>3</v>
      </c>
      <c r="B5" s="11" t="s">
        <v>57</v>
      </c>
      <c r="C5" s="12" t="s">
        <v>46</v>
      </c>
      <c r="D5" s="12"/>
      <c r="E5" s="12">
        <v>3490.95</v>
      </c>
    </row>
    <row r="6" spans="1:5" s="2" customFormat="1" ht="12.75" hidden="1">
      <c r="A6" s="5">
        <v>4</v>
      </c>
      <c r="B6" s="6" t="s">
        <v>58</v>
      </c>
      <c r="C6" s="12" t="s">
        <v>46</v>
      </c>
      <c r="D6" s="5"/>
      <c r="E6" s="5">
        <v>3916.57</v>
      </c>
    </row>
    <row r="7" spans="1:5" s="2" customFormat="1" ht="12.75">
      <c r="A7" s="5">
        <v>4</v>
      </c>
      <c r="B7" s="6" t="s">
        <v>59</v>
      </c>
      <c r="C7" s="12" t="s">
        <v>46</v>
      </c>
      <c r="D7" s="6" t="s">
        <v>60</v>
      </c>
      <c r="E7" s="5">
        <v>4820</v>
      </c>
    </row>
    <row r="8" spans="1:5" s="2" customFormat="1" ht="12.75" hidden="1">
      <c r="A8" s="5"/>
      <c r="B8" s="6" t="s">
        <v>47</v>
      </c>
      <c r="C8" s="5"/>
      <c r="D8" s="5"/>
      <c r="E8" s="5">
        <f>E4+E5+E3+E6+E7</f>
        <v>14280.015</v>
      </c>
    </row>
    <row r="9" spans="1:5" s="2" customFormat="1" ht="12.75">
      <c r="A9" s="12" t="s">
        <v>61</v>
      </c>
      <c r="B9" s="12"/>
      <c r="C9" s="12"/>
      <c r="D9" s="12"/>
      <c r="E9" s="12"/>
    </row>
    <row r="10" spans="1:5" s="2" customFormat="1" ht="12.75">
      <c r="A10" s="11" t="s">
        <v>1</v>
      </c>
      <c r="B10" s="11" t="s">
        <v>42</v>
      </c>
      <c r="C10" s="12" t="s">
        <v>2</v>
      </c>
      <c r="D10" s="12" t="s">
        <v>43</v>
      </c>
      <c r="E10" s="12" t="s">
        <v>44</v>
      </c>
    </row>
    <row r="11" spans="1:5" s="2" customFormat="1" ht="12.75" hidden="1">
      <c r="A11" s="5">
        <v>1</v>
      </c>
      <c r="B11" s="6" t="s">
        <v>58</v>
      </c>
      <c r="C11" s="12" t="s">
        <v>46</v>
      </c>
      <c r="D11" s="5"/>
      <c r="E11" s="5">
        <v>5125.63</v>
      </c>
    </row>
    <row r="12" spans="1:5" s="2" customFormat="1" ht="31.5" customHeight="1">
      <c r="A12" s="5">
        <v>1</v>
      </c>
      <c r="B12" s="6" t="s">
        <v>62</v>
      </c>
      <c r="C12" s="12" t="s">
        <v>46</v>
      </c>
      <c r="D12" s="12"/>
      <c r="E12" s="12">
        <v>15853.59</v>
      </c>
    </row>
    <row r="13" spans="1:5" s="2" customFormat="1" ht="12.75">
      <c r="A13" s="5">
        <v>2</v>
      </c>
      <c r="B13" s="6" t="s">
        <v>55</v>
      </c>
      <c r="C13" s="5" t="s">
        <v>46</v>
      </c>
      <c r="D13" s="5"/>
      <c r="E13" s="5">
        <v>1824.44</v>
      </c>
    </row>
    <row r="14" spans="1:5" s="2" customFormat="1" ht="12.75">
      <c r="A14" s="5">
        <v>3</v>
      </c>
      <c r="B14" s="6" t="s">
        <v>56</v>
      </c>
      <c r="C14" s="12" t="s">
        <v>46</v>
      </c>
      <c r="D14" s="12"/>
      <c r="E14" s="12">
        <v>228.055</v>
      </c>
    </row>
    <row r="15" spans="1:5" s="2" customFormat="1" ht="12.75" hidden="1">
      <c r="A15" s="5"/>
      <c r="B15" s="6" t="s">
        <v>47</v>
      </c>
      <c r="C15" s="5"/>
      <c r="D15" s="5"/>
      <c r="E15" s="5">
        <f>E12+E11+E13+E14</f>
        <v>23031.715</v>
      </c>
    </row>
    <row r="16" spans="1:5" s="10" customFormat="1" ht="12.75">
      <c r="A16" s="9" t="s">
        <v>63</v>
      </c>
      <c r="B16" s="9"/>
      <c r="C16" s="9"/>
      <c r="D16" s="9"/>
      <c r="E16" s="9"/>
    </row>
    <row r="17" spans="1:5" s="2" customFormat="1" ht="12.75">
      <c r="A17" s="11" t="s">
        <v>1</v>
      </c>
      <c r="B17" s="11" t="s">
        <v>42</v>
      </c>
      <c r="C17" s="12" t="s">
        <v>2</v>
      </c>
      <c r="D17" s="12" t="s">
        <v>43</v>
      </c>
      <c r="E17" s="12" t="s">
        <v>44</v>
      </c>
    </row>
    <row r="18" spans="1:5" s="2" customFormat="1" ht="12.75">
      <c r="A18" s="5">
        <v>1</v>
      </c>
      <c r="B18" s="6" t="s">
        <v>55</v>
      </c>
      <c r="C18" s="5" t="s">
        <v>46</v>
      </c>
      <c r="D18" s="5"/>
      <c r="E18" s="5">
        <v>1824.44</v>
      </c>
    </row>
    <row r="19" spans="1:5" s="2" customFormat="1" ht="12.75">
      <c r="A19" s="5">
        <v>2</v>
      </c>
      <c r="B19" s="6" t="s">
        <v>56</v>
      </c>
      <c r="C19" s="12" t="s">
        <v>46</v>
      </c>
      <c r="D19" s="12"/>
      <c r="E19" s="12">
        <v>228.055</v>
      </c>
    </row>
    <row r="20" spans="1:5" s="2" customFormat="1" ht="44.25" customHeight="1" hidden="1">
      <c r="A20" s="5">
        <v>3</v>
      </c>
      <c r="B20" s="6" t="s">
        <v>58</v>
      </c>
      <c r="C20" s="12" t="s">
        <v>46</v>
      </c>
      <c r="D20" s="12"/>
      <c r="E20" s="12">
        <v>5902.31</v>
      </c>
    </row>
    <row r="21" spans="1:5" s="2" customFormat="1" ht="12.75" hidden="1">
      <c r="A21" s="5">
        <v>4</v>
      </c>
      <c r="B21" s="6"/>
      <c r="C21" s="12"/>
      <c r="D21" s="12"/>
      <c r="E21" s="12"/>
    </row>
    <row r="22" spans="1:5" s="2" customFormat="1" ht="12.75" hidden="1">
      <c r="A22" s="5">
        <v>5</v>
      </c>
      <c r="B22" s="11"/>
      <c r="C22" s="12"/>
      <c r="D22" s="12"/>
      <c r="E22" s="12"/>
    </row>
    <row r="23" spans="1:5" s="2" customFormat="1" ht="12.75" hidden="1">
      <c r="A23" s="5">
        <v>6</v>
      </c>
      <c r="B23" s="6"/>
      <c r="C23" s="12"/>
      <c r="D23" s="12"/>
      <c r="E23" s="12"/>
    </row>
    <row r="24" spans="1:5" s="2" customFormat="1" ht="12.75" hidden="1">
      <c r="A24" s="5">
        <v>7</v>
      </c>
      <c r="B24" s="6"/>
      <c r="C24" s="12"/>
      <c r="D24" s="12"/>
      <c r="E24" s="12"/>
    </row>
    <row r="25" spans="1:5" s="2" customFormat="1" ht="12.75" hidden="1">
      <c r="A25" s="5"/>
      <c r="B25" s="6" t="s">
        <v>47</v>
      </c>
      <c r="C25" s="5"/>
      <c r="D25" s="5"/>
      <c r="E25" s="5">
        <f>E19+E20+E18+E21+E22+E23+E24</f>
        <v>7954.805</v>
      </c>
    </row>
    <row r="26" spans="1:5" s="10" customFormat="1" ht="12.75">
      <c r="A26" s="9" t="s">
        <v>64</v>
      </c>
      <c r="B26" s="9"/>
      <c r="C26" s="9"/>
      <c r="D26" s="9"/>
      <c r="E26" s="9"/>
    </row>
    <row r="27" spans="1:5" s="2" customFormat="1" ht="12.75">
      <c r="A27" s="11" t="s">
        <v>1</v>
      </c>
      <c r="B27" s="11" t="s">
        <v>42</v>
      </c>
      <c r="C27" s="12" t="s">
        <v>2</v>
      </c>
      <c r="D27" s="12" t="s">
        <v>43</v>
      </c>
      <c r="E27" s="12" t="s">
        <v>44</v>
      </c>
    </row>
    <row r="28" spans="1:5" s="2" customFormat="1" ht="12.75">
      <c r="A28" s="5">
        <v>1</v>
      </c>
      <c r="B28" s="6" t="s">
        <v>55</v>
      </c>
      <c r="C28" s="5" t="s">
        <v>46</v>
      </c>
      <c r="D28" s="5"/>
      <c r="E28" s="5">
        <v>1824.44</v>
      </c>
    </row>
    <row r="29" spans="1:5" s="2" customFormat="1" ht="29.25" customHeight="1">
      <c r="A29" s="5">
        <v>2</v>
      </c>
      <c r="B29" s="6" t="s">
        <v>56</v>
      </c>
      <c r="C29" s="12" t="s">
        <v>46</v>
      </c>
      <c r="D29" s="12"/>
      <c r="E29" s="12">
        <v>228.055</v>
      </c>
    </row>
    <row r="30" spans="1:5" s="2" customFormat="1" ht="12.75">
      <c r="A30" s="5">
        <v>3</v>
      </c>
      <c r="B30" s="11" t="s">
        <v>65</v>
      </c>
      <c r="C30" s="12" t="s">
        <v>46</v>
      </c>
      <c r="D30" s="11" t="s">
        <v>66</v>
      </c>
      <c r="E30" s="12">
        <v>1481.5</v>
      </c>
    </row>
    <row r="31" spans="1:5" s="2" customFormat="1" ht="12.75">
      <c r="A31" s="5">
        <v>4</v>
      </c>
      <c r="B31" s="11" t="s">
        <v>67</v>
      </c>
      <c r="C31" s="12" t="s">
        <v>46</v>
      </c>
      <c r="D31" s="11" t="s">
        <v>68</v>
      </c>
      <c r="E31" s="12">
        <v>152.57</v>
      </c>
    </row>
    <row r="32" spans="1:5" s="2" customFormat="1" ht="12.75" hidden="1">
      <c r="A32" s="5">
        <v>5</v>
      </c>
      <c r="B32" s="11"/>
      <c r="C32" s="12"/>
      <c r="D32" s="11"/>
      <c r="E32" s="12"/>
    </row>
    <row r="33" spans="1:5" s="2" customFormat="1" ht="12.75" hidden="1">
      <c r="A33" s="5"/>
      <c r="B33" s="6" t="s">
        <v>47</v>
      </c>
      <c r="C33" s="5"/>
      <c r="D33" s="5"/>
      <c r="E33" s="5">
        <f>E28+E29+E30+E31+E32</f>
        <v>3686.565</v>
      </c>
    </row>
    <row r="34" spans="1:5" s="10" customFormat="1" ht="12.75">
      <c r="A34" s="9" t="s">
        <v>41</v>
      </c>
      <c r="B34" s="9"/>
      <c r="C34" s="9"/>
      <c r="D34" s="9"/>
      <c r="E34" s="9"/>
    </row>
    <row r="35" spans="1:5" s="2" customFormat="1" ht="12.75">
      <c r="A35" s="11" t="s">
        <v>1</v>
      </c>
      <c r="B35" s="11" t="s">
        <v>42</v>
      </c>
      <c r="C35" s="12" t="s">
        <v>2</v>
      </c>
      <c r="D35" s="12" t="s">
        <v>43</v>
      </c>
      <c r="E35" s="12" t="s">
        <v>44</v>
      </c>
    </row>
    <row r="36" spans="1:5" s="2" customFormat="1" ht="12.75">
      <c r="A36" s="5">
        <v>1</v>
      </c>
      <c r="B36" s="6" t="s">
        <v>56</v>
      </c>
      <c r="C36" s="12" t="s">
        <v>46</v>
      </c>
      <c r="D36" s="12"/>
      <c r="E36" s="12">
        <v>228.055</v>
      </c>
    </row>
    <row r="37" spans="1:5" s="2" customFormat="1" ht="12.75">
      <c r="A37" s="5">
        <v>2</v>
      </c>
      <c r="B37" s="6" t="s">
        <v>55</v>
      </c>
      <c r="C37" s="5" t="s">
        <v>46</v>
      </c>
      <c r="D37" s="5"/>
      <c r="E37" s="5">
        <v>1824.44</v>
      </c>
    </row>
    <row r="38" spans="1:5" s="2" customFormat="1" ht="12.75">
      <c r="A38" s="5">
        <v>3</v>
      </c>
      <c r="B38" s="11" t="s">
        <v>69</v>
      </c>
      <c r="C38" s="12" t="s">
        <v>46</v>
      </c>
      <c r="D38" s="12"/>
      <c r="E38" s="12">
        <v>948.26</v>
      </c>
    </row>
    <row r="39" spans="1:5" s="2" customFormat="1" ht="12.75" hidden="1">
      <c r="A39" s="5">
        <v>4</v>
      </c>
      <c r="B39" s="11"/>
      <c r="C39" s="12"/>
      <c r="D39" s="12"/>
      <c r="E39" s="12"/>
    </row>
    <row r="40" spans="1:5" s="2" customFormat="1" ht="12.75" hidden="1">
      <c r="A40" s="5"/>
      <c r="B40" s="6" t="s">
        <v>47</v>
      </c>
      <c r="C40" s="5"/>
      <c r="D40" s="5"/>
      <c r="E40" s="5">
        <f>E36+E37+E38+E39</f>
        <v>3000.755</v>
      </c>
    </row>
    <row r="41" spans="1:5" s="10" customFormat="1" ht="12.75">
      <c r="A41" s="9" t="s">
        <v>70</v>
      </c>
      <c r="B41" s="9"/>
      <c r="C41" s="9"/>
      <c r="D41" s="9"/>
      <c r="E41" s="9"/>
    </row>
    <row r="42" spans="1:5" s="2" customFormat="1" ht="12.75">
      <c r="A42" s="11" t="s">
        <v>1</v>
      </c>
      <c r="B42" s="11" t="s">
        <v>42</v>
      </c>
      <c r="C42" s="12" t="s">
        <v>2</v>
      </c>
      <c r="D42" s="12" t="s">
        <v>43</v>
      </c>
      <c r="E42" s="12" t="s">
        <v>44</v>
      </c>
    </row>
    <row r="43" spans="1:5" s="2" customFormat="1" ht="12.75">
      <c r="A43" s="5">
        <v>1</v>
      </c>
      <c r="B43" s="6" t="s">
        <v>56</v>
      </c>
      <c r="C43" s="12" t="s">
        <v>46</v>
      </c>
      <c r="D43" s="12"/>
      <c r="E43" s="12">
        <v>228.055</v>
      </c>
    </row>
    <row r="44" spans="1:5" s="2" customFormat="1" ht="30.75" customHeight="1">
      <c r="A44" s="5">
        <v>2</v>
      </c>
      <c r="B44" s="6" t="s">
        <v>55</v>
      </c>
      <c r="C44" s="5" t="s">
        <v>46</v>
      </c>
      <c r="D44" s="5"/>
      <c r="E44" s="5">
        <v>1824.44</v>
      </c>
    </row>
    <row r="45" spans="1:5" s="2" customFormat="1" ht="12.75" hidden="1">
      <c r="A45" s="5">
        <v>3</v>
      </c>
      <c r="B45" s="11"/>
      <c r="C45" s="12"/>
      <c r="D45" s="12"/>
      <c r="E45" s="12"/>
    </row>
    <row r="46" spans="1:5" s="2" customFormat="1" ht="12.75" hidden="1">
      <c r="A46" s="5">
        <v>4</v>
      </c>
      <c r="B46" s="6"/>
      <c r="C46" s="5"/>
      <c r="D46" s="5"/>
      <c r="E46" s="5"/>
    </row>
    <row r="47" spans="1:5" s="2" customFormat="1" ht="12.75" hidden="1">
      <c r="A47" s="5">
        <v>5</v>
      </c>
      <c r="B47" s="6"/>
      <c r="C47" s="5"/>
      <c r="D47" s="5"/>
      <c r="E47" s="5"/>
    </row>
    <row r="48" spans="1:5" s="2" customFormat="1" ht="12.75" hidden="1">
      <c r="A48" s="5">
        <v>6</v>
      </c>
      <c r="B48" s="6"/>
      <c r="C48" s="5"/>
      <c r="D48" s="5"/>
      <c r="E48" s="5"/>
    </row>
    <row r="49" spans="1:5" s="2" customFormat="1" ht="12.75" hidden="1">
      <c r="A49" s="5">
        <v>7</v>
      </c>
      <c r="B49" s="6"/>
      <c r="C49" s="5"/>
      <c r="D49" s="5"/>
      <c r="E49" s="5"/>
    </row>
    <row r="50" spans="1:5" s="2" customFormat="1" ht="12.75" hidden="1">
      <c r="A50" s="5"/>
      <c r="B50" s="6" t="s">
        <v>47</v>
      </c>
      <c r="C50" s="5"/>
      <c r="D50" s="5"/>
      <c r="E50" s="5">
        <f>E44+E45+E43+E46+E47+E48+E49</f>
        <v>2052.495</v>
      </c>
    </row>
    <row r="51" spans="1:5" s="2" customFormat="1" ht="12.75">
      <c r="A51" s="12" t="s">
        <v>71</v>
      </c>
      <c r="B51" s="12"/>
      <c r="C51" s="12"/>
      <c r="D51" s="12"/>
      <c r="E51" s="12"/>
    </row>
    <row r="52" spans="1:5" s="2" customFormat="1" ht="12.75">
      <c r="A52" s="11" t="s">
        <v>1</v>
      </c>
      <c r="B52" s="11" t="s">
        <v>42</v>
      </c>
      <c r="C52" s="12" t="s">
        <v>2</v>
      </c>
      <c r="D52" s="12" t="s">
        <v>43</v>
      </c>
      <c r="E52" s="12" t="s">
        <v>44</v>
      </c>
    </row>
    <row r="53" spans="1:5" s="2" customFormat="1" ht="12.75">
      <c r="A53" s="5">
        <v>1</v>
      </c>
      <c r="B53" s="6" t="s">
        <v>55</v>
      </c>
      <c r="C53" s="5" t="s">
        <v>46</v>
      </c>
      <c r="D53" s="5"/>
      <c r="E53" s="5">
        <v>1824.44</v>
      </c>
    </row>
    <row r="54" spans="1:5" s="2" customFormat="1" ht="31.5" customHeight="1">
      <c r="A54" s="5">
        <v>2</v>
      </c>
      <c r="B54" s="6" t="s">
        <v>56</v>
      </c>
      <c r="C54" s="12" t="s">
        <v>46</v>
      </c>
      <c r="D54" s="12"/>
      <c r="E54" s="12">
        <v>228.055</v>
      </c>
    </row>
    <row r="55" spans="1:5" s="2" customFormat="1" ht="12.75">
      <c r="A55" s="5">
        <v>3</v>
      </c>
      <c r="B55" s="11" t="s">
        <v>72</v>
      </c>
      <c r="C55" s="12" t="s">
        <v>46</v>
      </c>
      <c r="D55" s="12"/>
      <c r="E55" s="12">
        <v>41381.19</v>
      </c>
    </row>
    <row r="56" spans="1:5" s="2" customFormat="1" ht="12.75">
      <c r="A56" s="5">
        <v>4</v>
      </c>
      <c r="B56" s="11" t="s">
        <v>73</v>
      </c>
      <c r="C56" s="12" t="s">
        <v>46</v>
      </c>
      <c r="D56" s="12"/>
      <c r="E56" s="12">
        <v>1084.08</v>
      </c>
    </row>
    <row r="57" spans="1:5" s="2" customFormat="1" ht="12.75" hidden="1">
      <c r="A57" s="5">
        <v>5</v>
      </c>
      <c r="B57" s="11"/>
      <c r="C57" s="12"/>
      <c r="D57" s="12"/>
      <c r="E57" s="12"/>
    </row>
    <row r="58" spans="1:5" s="2" customFormat="1" ht="12.75" hidden="1">
      <c r="A58" s="5"/>
      <c r="B58" s="6" t="s">
        <v>47</v>
      </c>
      <c r="C58" s="5"/>
      <c r="D58" s="5"/>
      <c r="E58" s="5">
        <f>E54+E53+E55+E56+E57</f>
        <v>44517.76500000001</v>
      </c>
    </row>
    <row r="59" spans="1:5" s="2" customFormat="1" ht="12.75">
      <c r="A59" s="12" t="s">
        <v>48</v>
      </c>
      <c r="B59" s="12"/>
      <c r="C59" s="12"/>
      <c r="D59" s="12"/>
      <c r="E59" s="12"/>
    </row>
    <row r="60" spans="1:5" s="2" customFormat="1" ht="12.75">
      <c r="A60" s="11" t="s">
        <v>1</v>
      </c>
      <c r="B60" s="11" t="s">
        <v>42</v>
      </c>
      <c r="C60" s="12" t="s">
        <v>2</v>
      </c>
      <c r="D60" s="12" t="s">
        <v>43</v>
      </c>
      <c r="E60" s="12" t="s">
        <v>44</v>
      </c>
    </row>
    <row r="61" spans="1:5" s="2" customFormat="1" ht="12.75">
      <c r="A61" s="5">
        <v>1</v>
      </c>
      <c r="B61" s="6" t="s">
        <v>74</v>
      </c>
      <c r="C61" s="12" t="s">
        <v>46</v>
      </c>
      <c r="D61" s="5"/>
      <c r="E61" s="5">
        <v>2109.28</v>
      </c>
    </row>
    <row r="62" spans="1:5" s="2" customFormat="1" ht="30.75" customHeight="1">
      <c r="A62" s="5">
        <v>2</v>
      </c>
      <c r="B62" s="6" t="s">
        <v>75</v>
      </c>
      <c r="C62" s="12" t="s">
        <v>46</v>
      </c>
      <c r="D62" s="12" t="s">
        <v>76</v>
      </c>
      <c r="E62" s="12">
        <v>530.71</v>
      </c>
    </row>
    <row r="63" spans="1:5" s="2" customFormat="1" ht="12.75">
      <c r="A63" s="5">
        <v>3</v>
      </c>
      <c r="B63" s="6" t="s">
        <v>55</v>
      </c>
      <c r="C63" s="12" t="s">
        <v>46</v>
      </c>
      <c r="D63" s="5"/>
      <c r="E63" s="5">
        <v>1824.44</v>
      </c>
    </row>
    <row r="64" spans="1:5" s="2" customFormat="1" ht="12.75">
      <c r="A64" s="5">
        <v>4</v>
      </c>
      <c r="B64" s="6" t="s">
        <v>56</v>
      </c>
      <c r="C64" s="12" t="s">
        <v>46</v>
      </c>
      <c r="D64" s="12"/>
      <c r="E64" s="12">
        <v>228.055</v>
      </c>
    </row>
    <row r="65" spans="1:5" s="2" customFormat="1" ht="12.75">
      <c r="A65" s="5">
        <v>5</v>
      </c>
      <c r="B65" s="6" t="s">
        <v>77</v>
      </c>
      <c r="C65" s="12" t="s">
        <v>46</v>
      </c>
      <c r="D65" s="12"/>
      <c r="E65" s="12">
        <v>5915.04</v>
      </c>
    </row>
    <row r="66" spans="1:5" s="2" customFormat="1" ht="12.75" hidden="1">
      <c r="A66" s="5"/>
      <c r="B66" s="6" t="s">
        <v>47</v>
      </c>
      <c r="C66" s="5"/>
      <c r="D66" s="5"/>
      <c r="E66" s="5">
        <f>E61+E62+E63+E64+E65</f>
        <v>10607.525000000001</v>
      </c>
    </row>
    <row r="67" spans="1:5" s="2" customFormat="1" ht="12.75">
      <c r="A67" s="12" t="s">
        <v>78</v>
      </c>
      <c r="B67" s="12"/>
      <c r="C67" s="12"/>
      <c r="D67" s="12"/>
      <c r="E67" s="12"/>
    </row>
    <row r="68" spans="1:5" s="2" customFormat="1" ht="12.75">
      <c r="A68" s="11" t="s">
        <v>1</v>
      </c>
      <c r="B68" s="11" t="s">
        <v>42</v>
      </c>
      <c r="C68" s="12" t="s">
        <v>2</v>
      </c>
      <c r="D68" s="12" t="s">
        <v>43</v>
      </c>
      <c r="E68" s="12" t="s">
        <v>44</v>
      </c>
    </row>
    <row r="69" spans="1:5" s="2" customFormat="1" ht="12.75">
      <c r="A69" s="5">
        <v>1</v>
      </c>
      <c r="B69" s="6" t="s">
        <v>55</v>
      </c>
      <c r="C69" s="12" t="s">
        <v>46</v>
      </c>
      <c r="D69" s="5"/>
      <c r="E69" s="5">
        <v>1824.44</v>
      </c>
    </row>
    <row r="70" spans="1:5" s="2" customFormat="1" ht="29.25" customHeight="1">
      <c r="A70" s="5">
        <v>2</v>
      </c>
      <c r="B70" s="6" t="s">
        <v>56</v>
      </c>
      <c r="C70" s="12" t="s">
        <v>46</v>
      </c>
      <c r="D70" s="12"/>
      <c r="E70" s="12">
        <v>228.055</v>
      </c>
    </row>
    <row r="71" spans="1:5" s="2" customFormat="1" ht="33" customHeight="1">
      <c r="A71" s="5">
        <v>3</v>
      </c>
      <c r="B71" s="6" t="s">
        <v>79</v>
      </c>
      <c r="C71" s="12" t="s">
        <v>46</v>
      </c>
      <c r="D71" s="5"/>
      <c r="E71" s="5">
        <v>2378.65</v>
      </c>
    </row>
    <row r="72" spans="1:5" s="2" customFormat="1" ht="17.25" customHeight="1">
      <c r="A72" s="5">
        <v>4</v>
      </c>
      <c r="B72" s="6" t="s">
        <v>80</v>
      </c>
      <c r="C72" s="12" t="s">
        <v>46</v>
      </c>
      <c r="D72" s="5"/>
      <c r="E72" s="5">
        <v>15641.09</v>
      </c>
    </row>
    <row r="73" spans="1:5" s="2" customFormat="1" ht="12.75" hidden="1">
      <c r="A73" s="5">
        <v>5</v>
      </c>
      <c r="B73" s="6"/>
      <c r="C73" s="12"/>
      <c r="D73" s="5"/>
      <c r="E73" s="5"/>
    </row>
    <row r="74" spans="1:5" s="2" customFormat="1" ht="12.75" hidden="1">
      <c r="A74" s="5"/>
      <c r="B74" s="6" t="s">
        <v>47</v>
      </c>
      <c r="C74" s="5"/>
      <c r="D74" s="5"/>
      <c r="E74" s="5">
        <f>SUM(E69:E73)</f>
        <v>20072.234999999997</v>
      </c>
    </row>
    <row r="75" spans="1:5" s="2" customFormat="1" ht="12.75" hidden="1">
      <c r="A75" s="5"/>
      <c r="B75" s="6"/>
      <c r="C75" s="5"/>
      <c r="D75" s="5"/>
      <c r="E75" s="5"/>
    </row>
    <row r="76" spans="1:5" s="2" customFormat="1" ht="12.75">
      <c r="A76" s="12" t="s">
        <v>81</v>
      </c>
      <c r="B76" s="12"/>
      <c r="C76" s="12"/>
      <c r="D76" s="12"/>
      <c r="E76" s="12"/>
    </row>
    <row r="77" spans="1:5" s="2" customFormat="1" ht="12.75">
      <c r="A77" s="11" t="s">
        <v>1</v>
      </c>
      <c r="B77" s="11" t="s">
        <v>42</v>
      </c>
      <c r="C77" s="12" t="s">
        <v>2</v>
      </c>
      <c r="D77" s="12" t="s">
        <v>43</v>
      </c>
      <c r="E77" s="12" t="s">
        <v>44</v>
      </c>
    </row>
    <row r="78" spans="1:5" s="2" customFormat="1" ht="12.75">
      <c r="A78" s="5">
        <v>1</v>
      </c>
      <c r="B78" s="6" t="s">
        <v>82</v>
      </c>
      <c r="C78" s="5" t="s">
        <v>46</v>
      </c>
      <c r="D78" s="28" t="s">
        <v>83</v>
      </c>
      <c r="E78" s="5">
        <v>1955.71</v>
      </c>
    </row>
    <row r="79" spans="1:5" s="2" customFormat="1" ht="12.75">
      <c r="A79" s="5">
        <v>2</v>
      </c>
      <c r="B79" s="6" t="s">
        <v>55</v>
      </c>
      <c r="C79" s="12" t="s">
        <v>46</v>
      </c>
      <c r="D79" s="5"/>
      <c r="E79" s="5">
        <v>1824.44</v>
      </c>
    </row>
    <row r="80" spans="1:5" s="2" customFormat="1" ht="12.75">
      <c r="A80" s="5">
        <v>3</v>
      </c>
      <c r="B80" s="6" t="s">
        <v>56</v>
      </c>
      <c r="C80" s="12" t="s">
        <v>46</v>
      </c>
      <c r="D80" s="12"/>
      <c r="E80" s="12">
        <v>228.055</v>
      </c>
    </row>
    <row r="81" spans="1:5" s="2" customFormat="1" ht="12.75">
      <c r="A81" s="5">
        <v>4</v>
      </c>
      <c r="B81" s="6" t="s">
        <v>84</v>
      </c>
      <c r="C81" s="12" t="s">
        <v>46</v>
      </c>
      <c r="D81" s="13" t="s">
        <v>85</v>
      </c>
      <c r="E81" s="5">
        <v>5690</v>
      </c>
    </row>
    <row r="82" spans="1:5" s="2" customFormat="1" ht="12.75">
      <c r="A82" s="5">
        <v>5</v>
      </c>
      <c r="B82" s="6" t="s">
        <v>84</v>
      </c>
      <c r="C82" s="12" t="s">
        <v>46</v>
      </c>
      <c r="D82" s="13" t="s">
        <v>86</v>
      </c>
      <c r="E82" s="5">
        <v>3660</v>
      </c>
    </row>
    <row r="83" spans="1:5" s="2" customFormat="1" ht="12.75">
      <c r="A83" s="5">
        <v>6</v>
      </c>
      <c r="B83" s="6" t="s">
        <v>87</v>
      </c>
      <c r="C83" s="12" t="s">
        <v>46</v>
      </c>
      <c r="D83" s="13" t="s">
        <v>88</v>
      </c>
      <c r="E83" s="5">
        <v>2360.33</v>
      </c>
    </row>
    <row r="84" spans="1:5" s="2" customFormat="1" ht="12.75" hidden="1">
      <c r="A84" s="5"/>
      <c r="B84" s="6" t="s">
        <v>47</v>
      </c>
      <c r="C84" s="5"/>
      <c r="D84" s="5"/>
      <c r="E84" s="5">
        <f>SUM(E78:E83)</f>
        <v>15718.535</v>
      </c>
    </row>
    <row r="85" spans="1:5" s="2" customFormat="1" ht="12.75" hidden="1">
      <c r="A85" s="5"/>
      <c r="B85" s="6"/>
      <c r="C85" s="5"/>
      <c r="D85" s="5"/>
      <c r="E85" s="5"/>
    </row>
    <row r="86" spans="1:5" s="2" customFormat="1" ht="12.75">
      <c r="A86" s="12" t="s">
        <v>89</v>
      </c>
      <c r="B86" s="12"/>
      <c r="C86" s="12"/>
      <c r="D86" s="12"/>
      <c r="E86" s="12"/>
    </row>
    <row r="87" spans="1:5" s="2" customFormat="1" ht="12.75">
      <c r="A87" s="11" t="s">
        <v>1</v>
      </c>
      <c r="B87" s="11" t="s">
        <v>42</v>
      </c>
      <c r="C87" s="12" t="s">
        <v>2</v>
      </c>
      <c r="D87" s="12" t="s">
        <v>43</v>
      </c>
      <c r="E87" s="12" t="s">
        <v>44</v>
      </c>
    </row>
    <row r="88" spans="1:5" s="2" customFormat="1" ht="12.75">
      <c r="A88" s="5">
        <v>1</v>
      </c>
      <c r="B88" s="6" t="s">
        <v>55</v>
      </c>
      <c r="C88" s="12" t="s">
        <v>46</v>
      </c>
      <c r="D88" s="5"/>
      <c r="E88" s="5">
        <v>1824.44</v>
      </c>
    </row>
    <row r="89" spans="1:5" s="2" customFormat="1" ht="34.5" customHeight="1">
      <c r="A89" s="5">
        <v>2</v>
      </c>
      <c r="B89" s="6" t="s">
        <v>56</v>
      </c>
      <c r="C89" s="12" t="s">
        <v>46</v>
      </c>
      <c r="D89" s="12"/>
      <c r="E89" s="12">
        <v>228.055</v>
      </c>
    </row>
    <row r="90" spans="1:5" s="2" customFormat="1" ht="12.75">
      <c r="A90" s="5">
        <v>3</v>
      </c>
      <c r="B90" s="6" t="s">
        <v>84</v>
      </c>
      <c r="C90" s="12" t="s">
        <v>46</v>
      </c>
      <c r="D90" s="5" t="s">
        <v>90</v>
      </c>
      <c r="E90" s="5">
        <v>1920</v>
      </c>
    </row>
    <row r="91" spans="1:5" s="2" customFormat="1" ht="12.75">
      <c r="A91" s="5">
        <v>4</v>
      </c>
      <c r="B91" s="6" t="s">
        <v>91</v>
      </c>
      <c r="C91" s="12" t="s">
        <v>46</v>
      </c>
      <c r="D91" s="5" t="s">
        <v>92</v>
      </c>
      <c r="E91" s="5">
        <v>1835</v>
      </c>
    </row>
    <row r="92" spans="1:5" s="2" customFormat="1" ht="12.75">
      <c r="A92" s="5">
        <v>5</v>
      </c>
      <c r="B92" s="6" t="s">
        <v>84</v>
      </c>
      <c r="C92" s="12" t="s">
        <v>46</v>
      </c>
      <c r="D92" s="5" t="s">
        <v>93</v>
      </c>
      <c r="E92" s="5">
        <v>1085</v>
      </c>
    </row>
    <row r="93" spans="1:5" s="2" customFormat="1" ht="12.75" hidden="1">
      <c r="A93" s="5">
        <v>6</v>
      </c>
      <c r="B93" s="6" t="s">
        <v>58</v>
      </c>
      <c r="C93" s="12" t="s">
        <v>46</v>
      </c>
      <c r="D93" s="5"/>
      <c r="E93" s="5">
        <v>2131.39</v>
      </c>
    </row>
    <row r="94" spans="1:5" s="2" customFormat="1" ht="12.75" hidden="1">
      <c r="A94" s="5"/>
      <c r="B94" s="6" t="s">
        <v>47</v>
      </c>
      <c r="C94" s="5"/>
      <c r="D94" s="5"/>
      <c r="E94" s="5">
        <f>SUM(E88:E93)</f>
        <v>9023.885</v>
      </c>
    </row>
    <row r="95" spans="1:5" s="2" customFormat="1" ht="12.75">
      <c r="A95" s="12" t="s">
        <v>50</v>
      </c>
      <c r="B95" s="12"/>
      <c r="C95" s="12"/>
      <c r="D95" s="12"/>
      <c r="E95" s="12"/>
    </row>
    <row r="96" spans="1:5" s="2" customFormat="1" ht="12.75">
      <c r="A96" s="11" t="s">
        <v>1</v>
      </c>
      <c r="B96" s="11" t="s">
        <v>42</v>
      </c>
      <c r="C96" s="12" t="s">
        <v>2</v>
      </c>
      <c r="D96" s="12" t="s">
        <v>43</v>
      </c>
      <c r="E96" s="12" t="s">
        <v>44</v>
      </c>
    </row>
    <row r="97" spans="1:5" s="2" customFormat="1" ht="12.75">
      <c r="A97" s="5">
        <v>1</v>
      </c>
      <c r="B97" s="6" t="s">
        <v>55</v>
      </c>
      <c r="C97" s="12" t="s">
        <v>46</v>
      </c>
      <c r="D97" s="5"/>
      <c r="E97" s="5">
        <v>1824.44</v>
      </c>
    </row>
    <row r="98" spans="1:5" s="2" customFormat="1" ht="12.75">
      <c r="A98" s="5">
        <v>2</v>
      </c>
      <c r="B98" s="6" t="s">
        <v>56</v>
      </c>
      <c r="C98" s="12" t="s">
        <v>46</v>
      </c>
      <c r="D98" s="12"/>
      <c r="E98" s="12">
        <v>228.055</v>
      </c>
    </row>
    <row r="99" spans="1:5" s="2" customFormat="1" ht="12.75">
      <c r="A99" s="5">
        <v>3</v>
      </c>
      <c r="B99" s="6" t="s">
        <v>94</v>
      </c>
      <c r="C99" s="12" t="s">
        <v>46</v>
      </c>
      <c r="D99" s="5"/>
      <c r="E99" s="5">
        <v>590.14</v>
      </c>
    </row>
    <row r="100" spans="1:5" ht="12.75" hidden="1">
      <c r="A100" s="19"/>
      <c r="B100" s="29" t="s">
        <v>47</v>
      </c>
      <c r="C100" s="19"/>
      <c r="D100" s="19"/>
      <c r="E100" s="19">
        <f>E97+E98+E99</f>
        <v>2642.6349999999998</v>
      </c>
    </row>
    <row r="101" spans="1:5" ht="12.75" hidden="1">
      <c r="A101" s="25"/>
      <c r="B101" s="30"/>
      <c r="C101" s="31"/>
      <c r="D101" s="25"/>
      <c r="E101" s="25"/>
    </row>
    <row r="102" spans="1:5" ht="12.75" hidden="1">
      <c r="A102" s="26"/>
      <c r="B102" s="32" t="s">
        <v>53</v>
      </c>
      <c r="C102" s="26"/>
      <c r="D102" s="26"/>
      <c r="E102" s="26">
        <f>E8+E15+E25+E33+E40+E50+E58+E66+E74+E84+E94+E100</f>
        <v>156588.93000000002</v>
      </c>
    </row>
  </sheetData>
  <sheetProtection selectLockedCells="1" selectUnlockedCells="1"/>
  <mergeCells count="12">
    <mergeCell ref="A1:E1"/>
    <mergeCell ref="A9:E9"/>
    <mergeCell ref="A16:E16"/>
    <mergeCell ref="A26:E26"/>
    <mergeCell ref="A34:E34"/>
    <mergeCell ref="A41:E41"/>
    <mergeCell ref="A51:E51"/>
    <mergeCell ref="A59:E59"/>
    <mergeCell ref="A67:E67"/>
    <mergeCell ref="A76:E76"/>
    <mergeCell ref="A86:E86"/>
    <mergeCell ref="A95:E95"/>
  </mergeCells>
  <printOptions/>
  <pageMargins left="0.7875" right="0.7875" top="1.0527777777777778" bottom="1.0527777777777778" header="0.7875" footer="0.7875"/>
  <pageSetup horizontalDpi="300" verticalDpi="300" orientation="landscape" paperSize="9" scale="9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1 1</cp:lastModifiedBy>
  <cp:lastPrinted>2018-01-24T07:42:19Z</cp:lastPrinted>
  <dcterms:modified xsi:type="dcterms:W3CDTF">2018-04-01T11:26:08Z</dcterms:modified>
  <cp:category/>
  <cp:version/>
  <cp:contentType/>
  <cp:contentStatus/>
  <cp:revision>287</cp:revision>
</cp:coreProperties>
</file>